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0" yWindow="15" windowWidth="15480" windowHeight="11640" tabRatio="661" activeTab="2"/>
  </bookViews>
  <sheets>
    <sheet name="ProfileTest" sheetId="1" r:id="rId1"/>
    <sheet name="Import-Tmp" sheetId="2" r:id="rId2"/>
    <sheet name="SampleTest" sheetId="3" r:id="rId3"/>
  </sheets>
  <definedNames>
    <definedName name="_0910SGSat3" localSheetId="1">'Import-Tmp'!#REF!</definedName>
    <definedName name="_0910SGSat3_a" localSheetId="1">'Import-Tmp'!#REF!</definedName>
    <definedName name="_0910SGSat3_p50" localSheetId="1">'Import-Tmp'!#REF!</definedName>
    <definedName name="_0910SGSetW" localSheetId="1">'Import-Tmp'!#REF!</definedName>
    <definedName name="_0910SGSetWSat5" localSheetId="1">'Import-Tmp'!#REF!</definedName>
    <definedName name="_0915SG" localSheetId="1">'Import-Tmp'!#REF!</definedName>
    <definedName name="_0915SG_NS" localSheetId="1">'Import-Tmp'!#REF!</definedName>
    <definedName name="_0915SG_SetW" localSheetId="1">'Import-Tmp'!#REF!</definedName>
    <definedName name="_0915SG_SetW_NS" localSheetId="1">'Import-Tmp'!#REF!</definedName>
    <definedName name="_0915SG_SetWB_N50" localSheetId="1">'Import-Tmp'!#REF!</definedName>
    <definedName name="_0915SG_SetWB_N50_S3" localSheetId="1">'Import-Tmp'!#REF!</definedName>
    <definedName name="_0917SG" localSheetId="1">'Import-Tmp'!#REF!</definedName>
    <definedName name="_0917SG_AutoLevel" localSheetId="1">'Import-Tmp'!#REF!</definedName>
    <definedName name="_0917SG_RAW__E6" localSheetId="1">'Import-Tmp'!#REF!</definedName>
    <definedName name="_0917SG_Raw_Auto0" localSheetId="1">'Import-Tmp'!#REF!</definedName>
    <definedName name="_0917SG_SetWB" localSheetId="1">'Import-Tmp'!#REF!</definedName>
    <definedName name="_0917SG_SetWB_E6" localSheetId="1">'Import-Tmp'!#REF!</definedName>
    <definedName name="_0920SG_Auto0" localSheetId="1">'Import-Tmp'!#REF!</definedName>
    <definedName name="_0920SG_Auto0_Ed1" localSheetId="1">'Import-Tmp'!#REF!</definedName>
    <definedName name="_0920SGAuto0Ed3" localSheetId="1">'Import-Tmp'!#REF!</definedName>
    <definedName name="_0927SG" localSheetId="1">'Import-Tmp'!#REF!</definedName>
    <definedName name="_0927SG_auto_on_0803" localSheetId="1">'Import-Tmp'!#REF!</definedName>
    <definedName name="_0927SG_auto_on_0920Chart" localSheetId="1">'Import-Tmp'!#REF!</definedName>
    <definedName name="_0927SG_Auto0" localSheetId="1">'Import-Tmp'!#REF!</definedName>
    <definedName name="_0929SG" localSheetId="1">'Import-Tmp'!#REF!</definedName>
    <definedName name="_0929SG_Auto" localSheetId="1">'Import-Tmp'!#REF!</definedName>
    <definedName name="_0929SG_Auto_1" localSheetId="1">'Import-Tmp'!#REF!</definedName>
    <definedName name="_0929SG_Auto_S3NG" localSheetId="1">'Import-Tmp'!#REF!</definedName>
    <definedName name="_0929SG_Auto_S3NG_bk2cc" localSheetId="1">'Import-Tmp'!#REF!</definedName>
    <definedName name="_0929SG_auto_sat3_Set011" localSheetId="1">'Import-Tmp'!#REF!</definedName>
    <definedName name="_0929SG_auto_sat3_SetBK" localSheetId="1">'Import-Tmp'!#REF!</definedName>
    <definedName name="_0929SG_AutoS3" localSheetId="1">'Import-Tmp'!#REF!</definedName>
    <definedName name="_0929SG_s3" localSheetId="1">'Import-Tmp'!#REF!</definedName>
    <definedName name="_0929SG_SetM" localSheetId="1">'Import-Tmp'!#REF!</definedName>
    <definedName name="_1010" localSheetId="1">'Import-Tmp'!#REF!</definedName>
    <definedName name="_1010_1" localSheetId="1">'Import-Tmp'!#REF!</definedName>
    <definedName name="_1010_2" localSheetId="1">'Import-Tmp'!#REF!</definedName>
    <definedName name="_1010_3" localSheetId="1">'Import-Tmp'!#REF!</definedName>
    <definedName name="_1010_4" localSheetId="1">'Import-Tmp'!#REF!</definedName>
    <definedName name="_1010_5" localSheetId="1">'Import-Tmp'!$I$1:$K$919</definedName>
    <definedName name="_C3E2QE1" localSheetId="1">'Import-Tmp'!#REF!</definedName>
    <definedName name="_C3E2QE2" localSheetId="1">'Import-Tmp'!#REF!</definedName>
    <definedName name="_Ma_137" localSheetId="1">'Import-Tmp'!#REF!</definedName>
    <definedName name="_Wang_504" localSheetId="1">'Import-Tmp'!#REF!</definedName>
    <definedName name="_Wu_53" localSheetId="1">'Import-Tmp'!#REF!</definedName>
    <definedName name="_Wu_54" localSheetId="1">'Import-Tmp'!#REF!</definedName>
    <definedName name="Cao_499" localSheetId="1">'Import-Tmp'!#REF!</definedName>
    <definedName name="Cao_500" localSheetId="1">'Import-Tmp'!#REF!</definedName>
    <definedName name="Chen_217" localSheetId="1">'Import-Tmp'!#REF!</definedName>
    <definedName name="Chen_217A" localSheetId="1">'Import-Tmp'!#REF!</definedName>
    <definedName name="CronySG" localSheetId="1">'Import-Tmp'!#REF!</definedName>
    <definedName name="E_\FTPdownload\1010.pes" localSheetId="1">'Import-Tmp'!#REF!</definedName>
    <definedName name="E_\FTPdownload\Ma_182_fix4.pes" localSheetId="1">'Import-Tmp'!#REF!</definedName>
    <definedName name="Fan_125" localSheetId="1">'Import-Tmp'!#REF!</definedName>
    <definedName name="Fan_125a" localSheetId="1">'Import-Tmp'!#REF!</definedName>
    <definedName name="G5_2.5_HD_2_ReducedAuto___Ji_1037.pes" localSheetId="1">'Import-Tmp'!#REF!</definedName>
    <definedName name="G5_2.5_HD_2_ReducedAuto___Ye_668.pes" localSheetId="1">'Import-Tmp'!#REF!</definedName>
    <definedName name="G5_2.5_HD_2_ReducedAuto__Chen_327.pes" localSheetId="1">'Import-Tmp'!#REF!</definedName>
    <definedName name="G5_2.5_HD_2_ReducedAuto__Chen_484.pes" localSheetId="1">'Import-Tmp'!#REF!</definedName>
    <definedName name="G5_2.5_HD_2_ReducedAuto__Chen_952.pes" localSheetId="1">'Import-Tmp'!#REF!</definedName>
    <definedName name="G5_2.5_HD_2_ReducedAuto__Cheng_397.pes" localSheetId="1">'Import-Tmp'!#REF!</definedName>
    <definedName name="G5_2.5_HD_2_ReducedAuto__ƒ_B____.pes" localSheetId="1">'Import-Tmp'!#REF!</definedName>
    <definedName name="G5_2.5_HD_2_ReducedAuto__ƒWang_407.pes" localSheetId="1">'Import-Tmp'!#REF!</definedName>
    <definedName name="G5_2.5_HD_2_ReducedAuto__Jiang_991.pes" localSheetId="1">'Import-Tmp'!#REF!</definedName>
    <definedName name="G5_2.5_HD_2_ReducedAuto__Li_442.pes" localSheetId="1">'Import-Tmp'!#REF!</definedName>
    <definedName name="G5_2.5_HD_2_ReducedAuto__Li_68.pes" localSheetId="1">'Import-Tmp'!#REF!</definedName>
    <definedName name="G5_2.5_HD_2_ReducedAuto__Liang_189.pes" localSheetId="1">'Import-Tmp'!#REF!</definedName>
    <definedName name="G5_2.5_HD_2_ReducedAuto__Liang_426.pes" localSheetId="1">'Import-Tmp'!#REF!</definedName>
    <definedName name="G5_2.5_HD_2_ReducedAuto__Lin_83.pes" localSheetId="1">'Import-Tmp'!#REF!</definedName>
    <definedName name="G5_2.5_HD_2_ReducedAuto__Liu_237.pes" localSheetId="1">'Import-Tmp'!#REF!</definedName>
    <definedName name="G5_2.5_HD_2_ReducedAuto__Liu_490.pes" localSheetId="1">'Import-Tmp'!#REF!</definedName>
    <definedName name="G5_2.5_HD_2_ReducedAuto__liu_623.pes" localSheetId="1">'Import-Tmp'!#REF!</definedName>
    <definedName name="G5_2.5_HD_2_ReducedAuto__Ma_137.pes" localSheetId="1">'Import-Tmp'!#REF!</definedName>
    <definedName name="G5_2.5_HD_2_ReducedAuto__Ma_182.pes" localSheetId="1">'Import-Tmp'!#REF!</definedName>
    <definedName name="G5_2.5_HD_2_ReducedAuto__Tu_500.pes" localSheetId="1">'Import-Tmp'!#REF!</definedName>
    <definedName name="G5_2.5_HD_2_ReducedAuto__wang_19.pes" localSheetId="1">'Import-Tmp'!#REF!</definedName>
    <definedName name="G5_2.5_HD_2_ReducedAuto__Wang_322.pes" localSheetId="1">'Import-Tmp'!#REF!</definedName>
    <definedName name="G5_2.5_HD_2_ReducedAuto__Wang_48.pes" localSheetId="1">'Import-Tmp'!#REF!</definedName>
    <definedName name="G5_2.5_HD_2_ReducedAuto__Wang_504.pes" localSheetId="1">'Import-Tmp'!#REF!</definedName>
    <definedName name="G5_2.5_HD_2_ReducedAuto__Wu_53.pes" localSheetId="1">'Import-Tmp'!#REF!</definedName>
    <definedName name="G5_2.5_HD_2_ReducedAuto__Yang_1101.pes" localSheetId="1">'Import-Tmp'!#REF!</definedName>
    <definedName name="G5_2.5_HD_2_ReducedAuto__Zhang_608.pes" localSheetId="1">'Import-Tmp'!#REF!</definedName>
    <definedName name="G5_2.5_HD_2_ReducedAuto__Zhou_864.pes" localSheetId="1">'Import-Tmp'!#REF!</definedName>
    <definedName name="G5_2.5_HD_2_ReducedAuto_Cao_499.pes" localSheetId="1">'Import-Tmp'!#REF!</definedName>
    <definedName name="G5_2.5_HD_2_ReducedAuto_Chen_217" localSheetId="1">'Import-Tmp'!#REF!</definedName>
    <definedName name="G5_2.5_HD_2_ReducedAuto_Dong_495.pes" localSheetId="1">'Import-Tmp'!#REF!</definedName>
    <definedName name="G5_2.5_HD_2_ReducedAuto_Gao_317.pes" localSheetId="1">'Import-Tmp'!#REF!</definedName>
    <definedName name="G5_2.5_HD_2_ReducedAuto_Jin_107.pes" localSheetId="1">'Import-Tmp'!#REF!</definedName>
    <definedName name="G5_2.5_HD_2_ReducedAuto_Li_113.pes" localSheetId="1">'Import-Tmp'!#REF!</definedName>
    <definedName name="G5_2.5_HD_2_ReducedAuto_Liang_151.pes" localSheetId="1">'Import-Tmp'!#REF!</definedName>
    <definedName name="G5_2.5_HD_2_ReducedAuto_Liang_190.pes" localSheetId="1">'Import-Tmp'!#REF!</definedName>
    <definedName name="G5_2.5_HD_2_ReducedAuto_Liang_440.pes" localSheetId="1">'Import-Tmp'!#REF!</definedName>
    <definedName name="G5_2.5_HD_2_ReducedAuto_Liang_496.pes" localSheetId="1">'Import-Tmp'!#REF!</definedName>
    <definedName name="G5_2.5_HD_2_ReducedAuto_Liu_980.pes" localSheetId="1">'Import-Tmp'!#REF!</definedName>
    <definedName name="G5_2.5_HD_2_ReducedAuto_Ma_135.pes" localSheetId="1">'Import-Tmp'!#REF!</definedName>
    <definedName name="G5_2.5_HD_2_ReducedAuto_Ma_139.pes" localSheetId="1">'Import-Tmp'!#REF!</definedName>
    <definedName name="G5_2.5_HD_2_ReducedAuto_Su_457.pes" localSheetId="1">'Import-Tmp'!#REF!</definedName>
    <definedName name="G5_2.5_HD_2_ReducedAuto_Wang_338" localSheetId="1">'Import-Tmp'!#REF!</definedName>
    <definedName name="G5_2.5_HD_2_ReducedAuto_Wang_528.pes" localSheetId="1">'Import-Tmp'!#REF!</definedName>
    <definedName name="G5_2.5_HD_2_ReducedAuto_Wu_285.pes" localSheetId="1">'Import-Tmp'!#REF!</definedName>
    <definedName name="G5_2.5_HD_2_ReducedAuto_Wu_55.pes" localSheetId="1">'Import-Tmp'!#REF!</definedName>
    <definedName name="G5_2.5_HD_2_ReducedAuto_Zhang_279.pes" localSheetId="1">'Import-Tmp'!#REF!</definedName>
    <definedName name="G5_2.5_HD_2_ReducedAuto_Zhao_362.pes" localSheetId="1">'Import-Tmp'!#REF!</definedName>
    <definedName name="G5_2.5_HD_2_ReducedAuto_zhou_095" localSheetId="1">'Import-Tmp'!#REF!</definedName>
    <definedName name="G5_2.5_HD_2_ReducedAuto_Zhou_98" localSheetId="1">'Import-Tmp'!#REF!</definedName>
    <definedName name="G5_2.5_HD_2_ReducedAuto_Zhou_98.pes" localSheetId="1">'Import-Tmp'!#REF!</definedName>
    <definedName name="G5_2.5_HD_2_ReducedAuto_Zhu_002.pes" localSheetId="1">'Import-Tmp'!#REF!</definedName>
    <definedName name="G5_2.5_HD_Users_digitalarchive_Desktop_HMS_Data_Correct_Pu_1115a" localSheetId="1">'Import-Tmp'!#REF!</definedName>
    <definedName name="G5_2.5_HD_Users_digitalarchive_Desktop_HMS_Data_Correct_tiiff2" localSheetId="1">'Import-Tmp'!#REF!</definedName>
    <definedName name="G5_2.5_HD_Users_digitalarchive_Desktop_HMS_Data_Correct_Tu_500" localSheetId="1">'Import-Tmp'!#REF!</definedName>
    <definedName name="G5_2.5_HD_Users_digitalarchive_Desktop_HMS_Data_Correct_Wang_322" localSheetId="1">'Import-Tmp'!#REF!</definedName>
    <definedName name="G5_2.5_HD_Users_digitalarchive_Desktop_HMS_Data_Correct_Wang_338" localSheetId="1">'Import-Tmp'!#REF!</definedName>
    <definedName name="G5_2.5_HD_Users_digitalarchive_Desktop_HMS_Data_Correct_Wang_407" localSheetId="1">'Import-Tmp'!#REF!</definedName>
    <definedName name="G5_2.5_HD_Users_digitalarchive_Desktop_HMS_Data_Correct_Wang_48" localSheetId="1">'Import-Tmp'!#REF!</definedName>
    <definedName name="G5_2.5_HD_Users_digitalarchive_Desktop_HMS_Data_Correct_Wang_504" localSheetId="1">'Import-Tmp'!#REF!</definedName>
    <definedName name="G5_2.5_HD_Users_digitalarchive_Desktop_HMS_Data_Correct_Wu_285" localSheetId="1">'Import-Tmp'!#REF!</definedName>
    <definedName name="G5_2.5_HD_Users_digitalarchive_Desktop_HMS_Data_Correct_Wu_53" localSheetId="1">'Import-Tmp'!#REF!</definedName>
    <definedName name="G5_2.5_HD_Users_digitalarchive_Desktop_HMS_Data_Correct_Yang_1101" localSheetId="1">'Import-Tmp'!#REF!</definedName>
    <definedName name="G5_2.5_HD_Users_digitalarchive_Desktop_HMS_Data_Correct_Ye_668" localSheetId="1">'Import-Tmp'!#REF!</definedName>
    <definedName name="G5_2.5_HD_Users_digitalarchive_Desktop_HMS_Data_Dong_495" localSheetId="1">'Import-Tmp'!#REF!</definedName>
    <definedName name="G5_2.5_HD_Users_digitalarchive_Desktop_HMS_Data_Jin_107" localSheetId="1">'Import-Tmp'!#REF!</definedName>
    <definedName name="G5_2.5_HD_Users_digitalarchive_Desktop_HMS_Data_Liang_151" localSheetId="1">'Import-Tmp'!#REF!</definedName>
    <definedName name="G5_2.5_HD_Users_digitalarchive_Desktop_HMS_Data_Ma_139" localSheetId="1">'Import-Tmp'!#REF!</definedName>
    <definedName name="G5_2.5_HD_Users_digitalarchive_Desktop_HMS_Data_Ou_1334" localSheetId="1">'Import-Tmp'!#REF!</definedName>
    <definedName name="G5_2.5_HD_Users_digitalarchive_Desktop_HMS_Data_Pu_1247" localSheetId="1">'Import-Tmp'!#REF!</definedName>
    <definedName name="G5_2.5_HD_Users_digitalarchive_Desktop_HMS_Data_rao_251" localSheetId="1">'Import-Tmp'!#REF!</definedName>
    <definedName name="G5_2.5_HD_Users_digitalarchive_Desktop_HMS_Data_Rao_492" localSheetId="1">'Import-Tmp'!#REF!</definedName>
    <definedName name="G5_2.5_HD_Users_digitalarchive_Desktop_HMS_Data_Su_451" localSheetId="1">'Import-Tmp'!#REF!</definedName>
    <definedName name="G5_2.5_HD_Users_digitalarchive_Desktop_HMS_Data_Su_457" localSheetId="1">'Import-Tmp'!#REF!</definedName>
    <definedName name="G5_2.5_HD_Users_digitalarchive_Desktop_HMS_Data_Wang_369" localSheetId="1">'Import-Tmp'!#REF!</definedName>
    <definedName name="G5_2.5_HD_Users_digitalarchive_Desktop_HMS_Data_Wu_55" localSheetId="1">'Import-Tmp'!#REF!</definedName>
    <definedName name="G5_2.5_HD_Users_digitalarchive_Desktop_HMS_Data_Zhang_472" localSheetId="1">'Import-Tmp'!#REF!</definedName>
    <definedName name="G5_2.5_HD_Users_digitalarchive_Desktop_HMS_Data_Zhao_362" localSheetId="1">'Import-Tmp'!#REF!</definedName>
    <definedName name="Gao_525" localSheetId="1">'Import-Tmp'!#REF!</definedName>
    <definedName name="Gao_525a" localSheetId="1">'Import-Tmp'!#REF!</definedName>
    <definedName name="Hang_1103" localSheetId="1">'Import-Tmp'!#REF!</definedName>
    <definedName name="Hang_1103a" localSheetId="1">'Import-Tmp'!#REF!</definedName>
    <definedName name="Jiang_753a" localSheetId="1">'Import-Tmp'!#REF!</definedName>
    <definedName name="Jin_486a" localSheetId="1">'Import-Tmp'!#REF!</definedName>
    <definedName name="Kiga803" localSheetId="1">'Import-Tmp'!$B$1:$H$1926</definedName>
    <definedName name="Kiga803_1" localSheetId="1">'Import-Tmp'!$A$1:$C$1926</definedName>
    <definedName name="Kiga810" localSheetId="1">'Import-Tmp'!#REF!</definedName>
    <definedName name="Kiga810_E1" localSheetId="1">'Import-Tmp'!$A$1:$H$1926</definedName>
    <definedName name="Kiga810_E2" localSheetId="1">'Import-Tmp'!$A$1:$H$1926</definedName>
    <definedName name="Kiga810_E3" localSheetId="1">'Import-Tmp'!$A$1:$H$1926</definedName>
    <definedName name="Kiga810E1_aim6_2" localSheetId="1">'Import-Tmp'!#REF!</definedName>
    <definedName name="Kiga813" localSheetId="1">'Import-Tmp'!#REF!</definedName>
    <definedName name="Kiga816" localSheetId="1">'Import-Tmp'!#REF!</definedName>
    <definedName name="Kiga817" localSheetId="1">'Import-Tmp'!#REF!</definedName>
    <definedName name="Kiga817_BoostLevel" localSheetId="1">'Import-Tmp'!#REF!</definedName>
    <definedName name="Kiga817_BoostLevel_1" localSheetId="1">'Import-Tmp'!#REF!</definedName>
    <definedName name="Kiga817_E2" localSheetId="1">'Import-Tmp'!#REF!</definedName>
    <definedName name="Kiga817_F_Gray" localSheetId="1">'Import-Tmp'!#REF!</definedName>
    <definedName name="Kiga817_F11_16" localSheetId="1">'Import-Tmp'!#REF!</definedName>
    <definedName name="Kiga817_nofilter" localSheetId="1">'Import-Tmp'!#REF!</definedName>
    <definedName name="Kiga817_Under_5" localSheetId="1">'Import-Tmp'!#REF!</definedName>
    <definedName name="Kiga817_Under_5_1" localSheetId="1">'Import-Tmp'!#REF!</definedName>
    <definedName name="Kiga817BoostR" localSheetId="1">'Import-Tmp'!#REF!</definedName>
    <definedName name="Kiga820" localSheetId="1">'Import-Tmp'!#REF!</definedName>
    <definedName name="Kiga820_B3P7" localSheetId="1">'Import-Tmp'!#REF!</definedName>
    <definedName name="Kiga820_Boost_C3" localSheetId="1">'Import-Tmp'!#REF!</definedName>
    <definedName name="Kiga820_Boost_C3_E2" localSheetId="1">'Import-Tmp'!#REF!</definedName>
    <definedName name="Kiga820_Boost_C4" localSheetId="1">'Import-Tmp'!#REF!</definedName>
    <definedName name="Kiga820_C3_E2Q2" localSheetId="1">'Import-Tmp'!#REF!</definedName>
    <definedName name="Kiga820_C3_P7_CT36" localSheetId="1">'Import-Tmp'!#REF!</definedName>
    <definedName name="Kiga820_C3P7_EQ2a" localSheetId="1">'Import-Tmp'!#REF!</definedName>
    <definedName name="Kiga820c3p7_EQ13_a" localSheetId="1">'Import-Tmp'!#REF!</definedName>
    <definedName name="Kiga906C3" localSheetId="1">'Import-Tmp'!#REF!</definedName>
    <definedName name="Liang_006a" localSheetId="1">'Import-Tmp'!#REF!</definedName>
    <definedName name="Liang_034a" localSheetId="1">'Import-Tmp'!#REF!</definedName>
    <definedName name="Liang_151" localSheetId="1">'Import-Tmp'!#REF!</definedName>
    <definedName name="liang151" localSheetId="1">'Import-Tmp'!#REF!</definedName>
    <definedName name="Lin_050a" localSheetId="1">'Import-Tmp'!#REF!</definedName>
    <definedName name="Lin_1104a" localSheetId="1">'Import-Tmp'!#REF!</definedName>
    <definedName name="Lin_1105" localSheetId="1">'Import-Tmp'!#REF!</definedName>
    <definedName name="Lin_1106" localSheetId="1">'Import-Tmp'!#REF!</definedName>
    <definedName name="Lin_1109" localSheetId="1">'Import-Tmp'!#REF!</definedName>
    <definedName name="Lin_1110" localSheetId="1">'Import-Tmp'!#REF!</definedName>
    <definedName name="Lin_1111" localSheetId="1">'Import-Tmp'!#REF!</definedName>
    <definedName name="Lin_308a" localSheetId="1">'Import-Tmp'!#REF!</definedName>
    <definedName name="Lin_539a" localSheetId="1">'Import-Tmp'!#REF!</definedName>
    <definedName name="Liu_980" localSheetId="1">'Import-Tmp'!#REF!</definedName>
    <definedName name="Ma_135" localSheetId="1">'Import-Tmp'!#REF!</definedName>
    <definedName name="Ma_139" localSheetId="1">'Import-Tmp'!#REF!</definedName>
    <definedName name="Ma_139a" localSheetId="1">'Import-Tmp'!#REF!</definedName>
    <definedName name="Ma_142a" localSheetId="1">'Import-Tmp'!#REF!</definedName>
    <definedName name="Ma_143" localSheetId="1">'Import-Tmp'!#REF!</definedName>
    <definedName name="Ma_144" localSheetId="1">'Import-Tmp'!#REF!</definedName>
    <definedName name="Ma_145" localSheetId="1">'Import-Tmp'!#REF!</definedName>
    <definedName name="Ma_146" localSheetId="1">'Import-Tmp'!#REF!</definedName>
    <definedName name="Ma_147" localSheetId="1">'Import-Tmp'!#REF!</definedName>
    <definedName name="Ma_148" localSheetId="1">'Import-Tmp'!#REF!</definedName>
    <definedName name="Ma_149" localSheetId="1">'Import-Tmp'!#REF!</definedName>
    <definedName name="Ma_150" localSheetId="1">'Import-Tmp'!#REF!</definedName>
    <definedName name="Ma_151" localSheetId="1">'Import-Tmp'!#REF!</definedName>
    <definedName name="Ma_152" localSheetId="1">'Import-Tmp'!#REF!</definedName>
    <definedName name="Ma_153" localSheetId="1">'Import-Tmp'!#REF!</definedName>
    <definedName name="Ma_182_fix2" localSheetId="1">'Import-Tmp'!#REF!</definedName>
    <definedName name="Ma_182_fix4" localSheetId="1">'Import-Tmp'!#REF!</definedName>
    <definedName name="Ma_183" localSheetId="1">'Import-Tmp'!#REF!</definedName>
    <definedName name="Macintosh_HD_Users_digitalarchieve_Desktop_ReducedAuto_Lai_261.pes" localSheetId="1">'Import-Tmp'!#REF!</definedName>
    <definedName name="Macintosh_HD_Users_digitalarchieve_Desktop_ReducedAuto_Lai_261_HMS.pes" localSheetId="1">'Import-Tmp'!#REF!</definedName>
    <definedName name="Macintosh_HD_Users_digitalarchieve_Desktop_ReducedAuto_zhou653.pes" localSheetId="1">'Import-Tmp'!#REF!</definedName>
    <definedName name="MediaWorks_CCUDA_0929_0929SGSerWB240.pes" localSheetId="1">'Import-Tmp'!#REF!</definedName>
    <definedName name="MediaWorks_CCUDA_CMS_Fix_1010.pes" localSheetId="1">'Import-Tmp'!#REF!</definedName>
    <definedName name="MediaWorks_CCUDA_CMS_Fix_Ma_182_fix2.pes" localSheetId="1">'Import-Tmp'!#REF!</definedName>
    <definedName name="MediaWorks_CCUDA_CMS_Fix_Ma_182_fix4.pes" localSheetId="1">'Import-Tmp'!#REF!</definedName>
    <definedName name="MediaWorks_CCUDA_CMS_Fix_Wang_019Fix1.pes" localSheetId="1">'Import-Tmp'!#REF!</definedName>
    <definedName name="MediaWorks_CCUDA_Ma_139.pes" localSheetId="1">'Import-Tmp'!#REF!</definedName>
    <definedName name="MediaWorks_CCUDA_ReducedAuto__Cao_10000499_0001_a.tif" localSheetId="1">'Import-Tmp'!#REF!</definedName>
    <definedName name="MediaWorks_CCUDA_ReducedAuto_Cao_499.pes" localSheetId="1">'Import-Tmp'!#REF!</definedName>
    <definedName name="MediaWorks_CCUDA_ReducedAuto_cao499.pes" localSheetId="1">'Import-Tmp'!#REF!</definedName>
    <definedName name="MediaWorks_CCUDA_ReducedAuto_Chen_217_Fix.pes" localSheetId="1">'Import-Tmp'!#REF!</definedName>
    <definedName name="MediaWorks_CCUDA_ReducedAuto_Chen_217_Fix2.pes" localSheetId="1">'Import-Tmp'!#REF!</definedName>
    <definedName name="MediaWorks_CCUDA_ReducedAuto_Chen_415.pes" localSheetId="1">'Import-Tmp'!#REF!</definedName>
    <definedName name="MediaWorks_CCUDA_ReducedAuto_Chen_415_Fix.pes" localSheetId="1">'Import-Tmp'!#REF!</definedName>
    <definedName name="MediaWorks_CCUDA_ReducedAuto_Chen_949.pes" localSheetId="1">'Import-Tmp'!#REF!</definedName>
    <definedName name="MediaWorks_CCUDA_ReducedAuto_chen327.pes" localSheetId="1">'Import-Tmp'!#REF!</definedName>
    <definedName name="MediaWorks_CCUDA_ReducedAuto_fu471.pes" localSheetId="1">'Import-Tmp'!#REF!</definedName>
    <definedName name="MediaWorks_CCUDA_ReducedAuto_jiang695.pes" localSheetId="1">'Import-Tmp'!#REF!</definedName>
    <definedName name="MediaWorks_CCUDA_ReducedAuto_jin107.pes" localSheetId="1">'Import-Tmp'!#REF!</definedName>
    <definedName name="MediaWorks_CCUDA_ReducedAuto_Li_063.pes" localSheetId="1">'Import-Tmp'!#REF!</definedName>
    <definedName name="MediaWorks_CCUDA_ReducedAuto_li105.pes" localSheetId="1">'Import-Tmp'!#REF!</definedName>
    <definedName name="MediaWorks_CCUDA_ReducedAuto_li483.pes" localSheetId="1">'Import-Tmp'!#REF!</definedName>
    <definedName name="MediaWorks_CCUDA_ReducedAuto_Liang_386_2.pes" localSheetId="1">'Import-Tmp'!#REF!</definedName>
    <definedName name="MediaWorks_CCUDA_ReducedAuto_liang151.pes" localSheetId="1">'Import-Tmp'!#REF!</definedName>
    <definedName name="MediaWorks_CCUDA_ReducedAuto_liang187.pes" localSheetId="1">'Import-Tmp'!#REF!</definedName>
    <definedName name="MediaWorks_CCUDA_ReducedAuto_liang386.pes" localSheetId="1">'Import-Tmp'!#REF!</definedName>
    <definedName name="MediaWorks_CCUDA_ReducedAuto_liu_234.pes" localSheetId="1">'Import-Tmp'!#REF!</definedName>
    <definedName name="MediaWorks_CCUDA_ReducedAuto_Liu_469.pes" localSheetId="1">'Import-Tmp'!#REF!</definedName>
    <definedName name="MediaWorks_CCUDA_ReducedAuto_Ma_182.pes" localSheetId="1">'Import-Tmp'!#REF!</definedName>
    <definedName name="MediaWorks_CCUDA_ReducedAuto_Pu_1152.pes" localSheetId="1">'Import-Tmp'!#REF!</definedName>
    <definedName name="MediaWorks_CCUDA_ReducedAuto_pu115.pes" localSheetId="1">'Import-Tmp'!#REF!</definedName>
    <definedName name="MediaWorks_CCUDA_ReducedAuto_Qiu_316.pes" localSheetId="1">'Import-Tmp'!#REF!</definedName>
    <definedName name="MediaWorks_CCUDA_ReducedAuto_Ren_104.pes" localSheetId="1">'Import-Tmp'!#REF!</definedName>
    <definedName name="MediaWorks_CCUDA_ReducedAuto_ren293.pes" localSheetId="1">'Import-Tmp'!#REF!</definedName>
    <definedName name="MediaWorks_CCUDA_ReducedAuto_Shao_082.pes" localSheetId="1">'Import-Tmp'!#REF!</definedName>
    <definedName name="MediaWorks_CCUDA_ReducedAuto_Shao_416.pes" localSheetId="1">'Import-Tmp'!#REF!</definedName>
    <definedName name="MediaWorks_CCUDA_ReducedAuto_shao416.pes" localSheetId="1">'Import-Tmp'!#REF!</definedName>
    <definedName name="MediaWorks_CCUDA_ReducedAuto_Shi_318.pes" localSheetId="1">'Import-Tmp'!#REF!</definedName>
    <definedName name="MediaWorks_CCUDA_ReducedAuto_shi318.pes" localSheetId="1">'Import-Tmp'!#REF!</definedName>
    <definedName name="MediaWorks_CCUDA_ReducedAuto_Su_451_fix.pes" localSheetId="1">'Import-Tmp'!#REF!</definedName>
    <definedName name="MediaWorks_CCUDA_ReducedAuto_Tao_188.pes" localSheetId="1">'Import-Tmp'!#REF!</definedName>
    <definedName name="MediaWorks_CCUDA_ReducedAuto_Tao_498.pes" localSheetId="1">'Import-Tmp'!#REF!</definedName>
    <definedName name="MediaWorks_CCUDA_ReducedAuto_tao193.pes" localSheetId="1">'Import-Tmp'!#REF!</definedName>
    <definedName name="MediaWorks_CCUDA_ReducedAuto_Tian_462.pes" localSheetId="1">'Import-Tmp'!#REF!</definedName>
    <definedName name="MediaWorks_CCUDA_ReducedAuto_Tian_462_2.pes" localSheetId="1">'Import-Tmp'!#REF!</definedName>
    <definedName name="MediaWorks_CCUDA_ReducedAuto_Wang_369.pes" localSheetId="1">'Import-Tmp'!#REF!</definedName>
    <definedName name="MediaWorks_CCUDA_ReducedAuto_wang048.pes" localSheetId="1">'Import-Tmp'!#REF!</definedName>
    <definedName name="MediaWorks_CCUDA_ReducedAuto_Wu_052.pes" localSheetId="1">'Import-Tmp'!#REF!</definedName>
    <definedName name="MediaWorks_CCUDA_ReducedAuto_wu703.pes" localSheetId="1">'Import-Tmp'!#REF!</definedName>
    <definedName name="MediaWorks_CCUDA_ReducedAuto_yi370.pes" localSheetId="1">'Import-Tmp'!#REF!</definedName>
    <definedName name="MediaWorks_CCUDA_ReducedAuto_Zhang_279Fix.pes" localSheetId="1">'Import-Tmp'!#REF!</definedName>
    <definedName name="MediaWorks_CCUDA_ReducedAuto_zhang583.pes" localSheetId="1">'Import-Tmp'!#REF!</definedName>
    <definedName name="MediaWorks_CCUDA_ReducedAuto_zhou096.pes" localSheetId="1">'Import-Tmp'!#REF!</definedName>
    <definedName name="MediaWorks_CCUDA_ReducedAuto_zhou653.pes" localSheetId="1">'Import-Tmp'!#REF!</definedName>
    <definedName name="MediaWorks_CCUDA_Sample_A_0929_S3_NoGray.pes" localSheetId="1">'Import-Tmp'!#REF!</definedName>
    <definedName name="MediaWorks_CCUDA_Sample_A_Chen_217M.pes" localSheetId="1">'Import-Tmp'!#REF!</definedName>
    <definedName name="MediaWorks_CCUDA_Sample_A_Gao_525M.pes" localSheetId="1">'Import-Tmp'!#REF!</definedName>
    <definedName name="MediaWorks_CCUDA_Sample_A_Lin_539a.pes" localSheetId="1">'Import-Tmp'!#REF!</definedName>
    <definedName name="MediaWorks_CCUDA_Sample_A_Liu_623a.pes" localSheetId="1">'Import-Tmp'!#REF!</definedName>
    <definedName name="MediaWorks_CCUDA_Sample_A_Ma_139a.pes" localSheetId="1">'Import-Tmp'!#REF!</definedName>
    <definedName name="MediaWorks_CCUDA_Sample_A_Ma_142a.pes" localSheetId="1">'Import-Tmp'!#REF!</definedName>
    <definedName name="MediaWorks_CCUDA_Sample_A_Xie015a.pes" localSheetId="1">'Import-Tmp'!#REF!</definedName>
    <definedName name="MediaWorks_CCUDA_Sample_A_Yao_124a.pes" localSheetId="1">'Import-Tmp'!#REF!</definedName>
    <definedName name="MediaWorks_CCUDA_Sample_A_Zhao_225a.pes" localSheetId="1">'Import-Tmp'!#REF!</definedName>
    <definedName name="Pu_1115a" localSheetId="1">'Import-Tmp'!#REF!</definedName>
    <definedName name="Q13_820" localSheetId="1">'Import-Tmp'!#REF!</definedName>
    <definedName name="Q13_820_1" localSheetId="1">'Import-Tmp'!#REF!</definedName>
    <definedName name="Q13_820_1_1" localSheetId="1">'Import-Tmp'!#REF!</definedName>
    <definedName name="Q13_820_3" localSheetId="1">'Import-Tmp'!#REF!</definedName>
    <definedName name="Q13_820_BoostC3E2" localSheetId="1">'Import-Tmp'!#REF!</definedName>
    <definedName name="Q13_820_EQ1_a" localSheetId="1">'Import-Tmp'!#REF!</definedName>
    <definedName name="Q14_0920SGAuto0" localSheetId="1">'Import-Tmp'!#REF!</definedName>
    <definedName name="Q14_0920SGAuto0Ed3" localSheetId="1">'Import-Tmp'!#REF!</definedName>
    <definedName name="Q14_0927SGAuto0" localSheetId="1">'Import-Tmp'!#REF!</definedName>
    <definedName name="Q14_0929SFu412" localSheetId="1">'Import-Tmp'!#REF!</definedName>
    <definedName name="Q14_0929SGAuto0" localSheetId="1">'Import-Tmp'!#REF!</definedName>
    <definedName name="Q14_0929SGAutoSat3" localSheetId="1">'Import-Tmp'!#REF!</definedName>
    <definedName name="Ren_104" localSheetId="1">'Import-Tmp'!#REF!</definedName>
    <definedName name="ren293" localSheetId="1">'Import-Tmp'!#REF!</definedName>
    <definedName name="SG0906ED5" localSheetId="1">'Import-Tmp'!#REF!</definedName>
    <definedName name="SG0920_Auto0_Ed7_EnSat" localSheetId="1">'Import-Tmp'!#REF!</definedName>
    <definedName name="shao416" localSheetId="1">'Import-Tmp'!#REF!</definedName>
    <definedName name="shao416_1" localSheetId="1">'Import-Tmp'!#REF!</definedName>
    <definedName name="Su_457" localSheetId="1">'Import-Tmp'!#REF!</definedName>
    <definedName name="Su_458" localSheetId="1">'Import-Tmp'!#REF!</definedName>
    <definedName name="test0924" localSheetId="1">'Import-Tmp'!#REF!</definedName>
    <definedName name="test1018" localSheetId="1">'Import-Tmp'!#REF!</definedName>
    <definedName name="ttest" localSheetId="1">'Import-Tmp'!#REF!</definedName>
    <definedName name="Wang_014a" localSheetId="1">'Import-Tmp'!#REF!</definedName>
    <definedName name="Wang_322" localSheetId="1">'Import-Tmp'!#REF!</definedName>
    <definedName name="Wang_369" localSheetId="1">'Import-Tmp'!#REF!</definedName>
    <definedName name="Wang_453" localSheetId="1">'Import-Tmp'!#REF!</definedName>
    <definedName name="Wang_454" localSheetId="1">'Import-Tmp'!#REF!</definedName>
    <definedName name="Wang_455" localSheetId="1">'Import-Tmp'!#REF!</definedName>
    <definedName name="Wu_052" localSheetId="1">'Import-Tmp'!#REF!</definedName>
    <definedName name="Wu_285" localSheetId="1">'Import-Tmp'!#REF!</definedName>
    <definedName name="Wu_53" localSheetId="1">'Import-Tmp'!#REF!</definedName>
    <definedName name="Xie015a" localSheetId="1">'Import-Tmp'!#REF!</definedName>
    <definedName name="Xie015a_3" localSheetId="1">'Import-Tmp'!#REF!</definedName>
    <definedName name="Yao_124a" localSheetId="1">'Import-Tmp'!#REF!</definedName>
    <definedName name="Yao_126" localSheetId="1">'Import-Tmp'!#REF!</definedName>
    <definedName name="Zhao_225a" localSheetId="1">'Import-Tmp'!#REF!</definedName>
    <definedName name="Zhao_226" localSheetId="1">'Import-Tmp'!#REF!</definedName>
    <definedName name="Zhao_230" localSheetId="1">'Import-Tmp'!#REF!</definedName>
    <definedName name="Zhao_231" localSheetId="1">'Import-Tmp'!#REF!</definedName>
    <definedName name="zhou096" localSheetId="1">'Import-Tmp'!#REF!</definedName>
  </definedNames>
  <calcPr fullCalcOnLoad="1"/>
</workbook>
</file>

<file path=xl/sharedStrings.xml><?xml version="1.0" encoding="utf-8"?>
<sst xmlns="http://schemas.openxmlformats.org/spreadsheetml/2006/main" count="2933" uniqueCount="140">
  <si>
    <t>F5</t>
  </si>
  <si>
    <t>H5</t>
  </si>
  <si>
    <t xml:space="preserve"> SelectiveEdit10 = {</t>
  </si>
  <si>
    <t xml:space="preserve"> SelectiveEdit4 = {</t>
  </si>
  <si>
    <t xml:space="preserve"> SelectiveEdit5 = {</t>
  </si>
  <si>
    <t xml:space="preserve"> SelectiveEdit6 = {</t>
  </si>
  <si>
    <t xml:space="preserve"> SelectiveEdit7 = {</t>
  </si>
  <si>
    <t xml:space="preserve"> SelectiveEdit8 = {</t>
  </si>
  <si>
    <t xml:space="preserve"> SelectiveEdit9 = {</t>
  </si>
  <si>
    <t xml:space="preserve"> ChannelColorLab2 = {</t>
  </si>
  <si>
    <t xml:space="preserve"> SelectiveEdit11 = {</t>
  </si>
  <si>
    <t xml:space="preserve"> SelectiveEdit12 = {</t>
  </si>
  <si>
    <t xml:space="preserve"> SelectiveEdit13 = {</t>
  </si>
  <si>
    <t xml:space="preserve"> SelectiveEdit14 = {</t>
  </si>
  <si>
    <t xml:space="preserve"> SelectiveEdit15 = {</t>
  </si>
  <si>
    <t xml:space="preserve"> SelectiveEdit16 = {</t>
  </si>
  <si>
    <t>I5</t>
  </si>
  <si>
    <t>D2</t>
  </si>
  <si>
    <t>G5</t>
  </si>
  <si>
    <t>D5</t>
  </si>
  <si>
    <t>B3</t>
  </si>
  <si>
    <t>H*</t>
  </si>
  <si>
    <t>Delta-E</t>
  </si>
  <si>
    <t>E4</t>
  </si>
  <si>
    <t>F3</t>
  </si>
  <si>
    <t>I3</t>
  </si>
  <si>
    <t>H2</t>
  </si>
  <si>
    <t>G4</t>
  </si>
  <si>
    <t>E6</t>
  </si>
  <si>
    <t>Diff</t>
  </si>
  <si>
    <t>Contra</t>
  </si>
  <si>
    <t>Delta-H</t>
  </si>
  <si>
    <t>CIE94</t>
  </si>
  <si>
    <t xml:space="preserve">   1 = </t>
  </si>
  <si>
    <t xml:space="preserve">   2 = </t>
  </si>
  <si>
    <t xml:space="preserve">  }</t>
  </si>
  <si>
    <t>G2</t>
  </si>
  <si>
    <t>G3</t>
  </si>
  <si>
    <t>B2</t>
  </si>
  <si>
    <t>H</t>
  </si>
  <si>
    <t xml:space="preserve"> SelectiveEdit32 = {</t>
  </si>
  <si>
    <t xml:space="preserve">  RefDevDstColor = {</t>
  </si>
  <si>
    <t xml:space="preserve">  showDefRangeColor = {</t>
  </si>
  <si>
    <t>E8</t>
  </si>
  <si>
    <t xml:space="preserve">  minDstColor = {</t>
  </si>
  <si>
    <t xml:space="preserve">  maxDstColor = {</t>
  </si>
  <si>
    <t xml:space="preserve">  tolerance = </t>
  </si>
  <si>
    <t xml:space="preserve">  refDevType = 1279485984</t>
  </si>
  <si>
    <t xml:space="preserve">  RefDevSrcColor = {</t>
  </si>
  <si>
    <t>E2</t>
  </si>
  <si>
    <t>F2</t>
  </si>
  <si>
    <t>I2</t>
  </si>
  <si>
    <t>J5</t>
  </si>
  <si>
    <t>E5</t>
  </si>
  <si>
    <t xml:space="preserve">  maxSrcColor = {</t>
  </si>
  <si>
    <t xml:space="preserve">  RefSrcColor = {</t>
  </si>
  <si>
    <t xml:space="preserve">  UsedDataType = 0</t>
  </si>
  <si>
    <t xml:space="preserve">   0 = </t>
  </si>
  <si>
    <t>Delta-C</t>
  </si>
  <si>
    <t>Delta-C</t>
  </si>
  <si>
    <t>Range</t>
  </si>
  <si>
    <t>D3</t>
  </si>
  <si>
    <t>delta-L</t>
  </si>
  <si>
    <t xml:space="preserve">  checked = true</t>
  </si>
  <si>
    <t xml:space="preserve">  Name = </t>
  </si>
  <si>
    <t xml:space="preserve"> }</t>
  </si>
  <si>
    <t xml:space="preserve"> SelectiveEdit1 = {</t>
  </si>
  <si>
    <t xml:space="preserve">  refType = 1281450528</t>
  </si>
  <si>
    <t xml:space="preserve"> SelectiveEdit2 = {</t>
  </si>
  <si>
    <t xml:space="preserve"> SelectiveEdit31 = {</t>
  </si>
  <si>
    <t>I1-Black</t>
  </si>
  <si>
    <t>Range</t>
  </si>
  <si>
    <t>Diff</t>
  </si>
  <si>
    <t xml:space="preserve">  1 = </t>
  </si>
  <si>
    <t xml:space="preserve">  2 = </t>
  </si>
  <si>
    <t xml:space="preserve"> SelectiveEdit3 = {</t>
  </si>
  <si>
    <t xml:space="preserve"> SelectiveEdit17 = {</t>
  </si>
  <si>
    <t xml:space="preserve"> SelectiveEdit18 = {</t>
  </si>
  <si>
    <t xml:space="preserve"> SelectiveEdit19 = {</t>
  </si>
  <si>
    <t xml:space="preserve"> SelectiveEdit20 = {</t>
  </si>
  <si>
    <t xml:space="preserve"> SelectiveEdit21 = {</t>
  </si>
  <si>
    <t xml:space="preserve"> SelectiveEdit22 = {</t>
  </si>
  <si>
    <t xml:space="preserve"> SelectiveEdit23 = {</t>
  </si>
  <si>
    <t xml:space="preserve"> SelectiveEdit24 = {</t>
  </si>
  <si>
    <t xml:space="preserve"> SelectiveEdit25 = {</t>
  </si>
  <si>
    <t xml:space="preserve"> ChannelColorLab1 = {</t>
  </si>
  <si>
    <t>J2</t>
  </si>
  <si>
    <t>E3</t>
  </si>
  <si>
    <t>H3</t>
  </si>
  <si>
    <t>F4</t>
  </si>
  <si>
    <t>SG Checker</t>
  </si>
  <si>
    <t>D4</t>
  </si>
  <si>
    <t>D6</t>
  </si>
  <si>
    <t>B4</t>
  </si>
  <si>
    <t>L2</t>
  </si>
  <si>
    <t>M2</t>
  </si>
  <si>
    <t>L6</t>
  </si>
  <si>
    <t>A2</t>
  </si>
  <si>
    <t>C2</t>
  </si>
  <si>
    <t xml:space="preserve">  RefDstColor = {</t>
  </si>
  <si>
    <t xml:space="preserve">  minSrcColor = {</t>
  </si>
  <si>
    <t>A1-Blue</t>
  </si>
  <si>
    <t>B1-Cyan</t>
  </si>
  <si>
    <t>C1-Green</t>
  </si>
  <si>
    <t>D1-Yellow</t>
  </si>
  <si>
    <t>E1-Red</t>
  </si>
  <si>
    <t>F1-Magenta</t>
  </si>
  <si>
    <t>G2-White</t>
  </si>
  <si>
    <t>H1-3Color</t>
  </si>
  <si>
    <t>J4</t>
  </si>
  <si>
    <t>H4</t>
  </si>
  <si>
    <t>J3</t>
  </si>
  <si>
    <t>I4</t>
  </si>
  <si>
    <t xml:space="preserve"> SelectiveEdit26 = {</t>
  </si>
  <si>
    <t xml:space="preserve"> SelectiveEdit27 = {</t>
  </si>
  <si>
    <t xml:space="preserve"> SelectiveEdit28 = {</t>
  </si>
  <si>
    <t xml:space="preserve"> SelectiveEdit29 = {</t>
  </si>
  <si>
    <t xml:space="preserve"> SelectiveEdit30 = {</t>
  </si>
  <si>
    <t xml:space="preserve"> SelectiveEdit33 = {</t>
  </si>
  <si>
    <t xml:space="preserve"> SelectiveEdit34 = {</t>
  </si>
  <si>
    <t xml:space="preserve"> SelectiveEdit35 = {</t>
  </si>
  <si>
    <t>}</t>
  </si>
  <si>
    <t>ColorSpaceInfo = {</t>
  </si>
  <si>
    <t>C*</t>
  </si>
  <si>
    <t xml:space="preserve"> DataType = 1380401696</t>
  </si>
  <si>
    <t xml:space="preserve"> count = 3</t>
  </si>
  <si>
    <t xml:space="preserve"> ChannelColorLab0 = {</t>
  </si>
  <si>
    <t xml:space="preserve">  0 = </t>
  </si>
  <si>
    <t>Q14_Sample_Art</t>
  </si>
  <si>
    <t>Q14</t>
  </si>
  <si>
    <t>Profile_Samples</t>
  </si>
  <si>
    <t>C*</t>
  </si>
  <si>
    <t>H</t>
  </si>
  <si>
    <t>H*</t>
  </si>
  <si>
    <t>Delta-E</t>
  </si>
  <si>
    <t xml:space="preserve"> </t>
  </si>
  <si>
    <t>Delta-H*</t>
  </si>
  <si>
    <t xml:space="preserve">  UsedDataType = 1279485984</t>
  </si>
  <si>
    <t>DeltaE-94</t>
  </si>
  <si>
    <t>Average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</si>
</sst>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&quot;NT$&quot;\-#,##0"/>
    <numFmt numFmtId="177" formatCode="&quot;NT$&quot;#,##0;[Red]&quot;NT$&quot;\-#,##0"/>
    <numFmt numFmtId="178" formatCode="&quot;NT$&quot;#,##0.00;&quot;NT$&quot;\-#,##0.00"/>
    <numFmt numFmtId="179" formatCode="&quot;NT$&quot;#,##0.00;[Red]&quot;NT$&quot;\-#,##0.00"/>
    <numFmt numFmtId="180" formatCode="_ &quot;NT$&quot;* #,##0_ ;_ &quot;NT$&quot;* \-#,##0_ ;_ &quot;NT$&quot;* &quot;-&quot;_ ;_ @_ "/>
    <numFmt numFmtId="181" formatCode="_ * #,##0_ ;_ * \-#,##0_ ;_ * &quot;-&quot;_ ;_ @_ "/>
    <numFmt numFmtId="182" formatCode="_ &quot;NT$&quot;* #,##0.00_ ;_ &quot;NT$&quot;* \-#,##0.00_ ;_ &quot;NT$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NT$&quot;#,##0_);\(&quot;NT$&quot;#,##0\)"/>
    <numFmt numFmtId="189" formatCode="&quot;NT$&quot;#,##0_);[Red]\(&quot;NT$&quot;#,##0\)"/>
    <numFmt numFmtId="190" formatCode="&quot;NT$&quot;#,##0.00_);\(&quot;NT$&quot;#,##0.00\)"/>
    <numFmt numFmtId="191" formatCode="&quot;NT$&quot;#,##0.00_);[Red]\(&quot;NT$&quot;#,##0.00\)"/>
    <numFmt numFmtId="192" formatCode="_(&quot;NT$&quot;* #,##0_);_(&quot;NT$&quot;* \(#,##0\);_(&quot;NT$&quot;* &quot;-&quot;_);_(@_)"/>
    <numFmt numFmtId="193" formatCode="_(* #,##0_);_(* \(#,##0\);_(* &quot;-&quot;_);_(@_)"/>
    <numFmt numFmtId="194" formatCode="_(&quot;NT$&quot;* #,##0.00_);_(&quot;NT$&quot;* \(#,##0.00\);_(&quot;NT$&quot;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0_ "/>
    <numFmt numFmtId="207" formatCode="0.00000_);[Red]\(0.00000\)"/>
  </numFmts>
  <fonts count="27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9"/>
      <name val="細明體"/>
      <family val="3"/>
    </font>
    <font>
      <b/>
      <sz val="9"/>
      <color indexed="10"/>
      <name val="Geneva"/>
      <family val="2"/>
    </font>
    <font>
      <b/>
      <sz val="9"/>
      <color indexed="53"/>
      <name val="Geneva"/>
      <family val="2"/>
    </font>
    <font>
      <b/>
      <sz val="9"/>
      <color indexed="60"/>
      <name val="Geneva"/>
      <family val="2"/>
    </font>
    <font>
      <sz val="9"/>
      <color indexed="60"/>
      <name val="Geneva"/>
      <family val="2"/>
    </font>
    <font>
      <i/>
      <sz val="9"/>
      <color indexed="60"/>
      <name val="Geneva"/>
      <family val="2"/>
    </font>
    <font>
      <sz val="6"/>
      <name val="Osaka"/>
      <family val="3"/>
    </font>
    <font>
      <i/>
      <sz val="9"/>
      <color indexed="12"/>
      <name val="Geneva"/>
      <family val="2"/>
    </font>
    <font>
      <sz val="9"/>
      <color indexed="12"/>
      <name val="Geneva"/>
      <family val="2"/>
    </font>
    <font>
      <b/>
      <sz val="9"/>
      <color indexed="49"/>
      <name val="Geneva"/>
      <family val="2"/>
    </font>
    <font>
      <sz val="9"/>
      <color indexed="49"/>
      <name val="Geneva"/>
      <family val="2"/>
    </font>
    <font>
      <sz val="9"/>
      <color indexed="53"/>
      <name val="Geneva"/>
      <family val="2"/>
    </font>
    <font>
      <b/>
      <sz val="9"/>
      <color indexed="23"/>
      <name val="Geneva"/>
      <family val="2"/>
    </font>
    <font>
      <sz val="9"/>
      <color indexed="23"/>
      <name val="Geneva"/>
      <family val="2"/>
    </font>
    <font>
      <i/>
      <sz val="9"/>
      <color indexed="49"/>
      <name val="Geneva"/>
      <family val="2"/>
    </font>
    <font>
      <sz val="9"/>
      <color indexed="8"/>
      <name val="Geneva"/>
      <family val="2"/>
    </font>
    <font>
      <sz val="9"/>
      <color indexed="14"/>
      <name val="Geneva"/>
      <family val="2"/>
    </font>
    <font>
      <b/>
      <sz val="9"/>
      <color indexed="14"/>
      <name val="Geneva"/>
      <family val="2"/>
    </font>
    <font>
      <b/>
      <sz val="9"/>
      <color indexed="13"/>
      <name val="Geneva"/>
      <family val="2"/>
    </font>
    <font>
      <sz val="9"/>
      <color indexed="13"/>
      <name val="Geneva"/>
      <family val="2"/>
    </font>
    <font>
      <i/>
      <sz val="9"/>
      <color indexed="13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02" fontId="0" fillId="0" borderId="1" xfId="0" applyNumberFormat="1" applyBorder="1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/>
    </xf>
    <xf numFmtId="202" fontId="2" fillId="0" borderId="0" xfId="0" applyNumberFormat="1" applyFont="1" applyAlignment="1">
      <alignment/>
    </xf>
    <xf numFmtId="202" fontId="1" fillId="2" borderId="0" xfId="0" applyNumberFormat="1" applyFont="1" applyFill="1" applyAlignment="1">
      <alignment/>
    </xf>
    <xf numFmtId="202" fontId="2" fillId="2" borderId="0" xfId="0" applyNumberFormat="1" applyFont="1" applyFill="1" applyAlignment="1">
      <alignment/>
    </xf>
    <xf numFmtId="202" fontId="0" fillId="2" borderId="0" xfId="0" applyNumberFormat="1" applyFont="1" applyFill="1" applyAlignment="1">
      <alignment/>
    </xf>
    <xf numFmtId="202" fontId="0" fillId="2" borderId="0" xfId="0" applyNumberFormat="1" applyFill="1" applyAlignment="1">
      <alignment/>
    </xf>
    <xf numFmtId="202" fontId="1" fillId="3" borderId="0" xfId="0" applyNumberFormat="1" applyFont="1" applyFill="1" applyAlignment="1">
      <alignment/>
    </xf>
    <xf numFmtId="202" fontId="2" fillId="3" borderId="0" xfId="0" applyNumberFormat="1" applyFont="1" applyFill="1" applyAlignment="1">
      <alignment/>
    </xf>
    <xf numFmtId="202" fontId="0" fillId="3" borderId="0" xfId="0" applyNumberFormat="1" applyFill="1" applyAlignment="1">
      <alignment/>
    </xf>
    <xf numFmtId="202" fontId="7" fillId="0" borderId="0" xfId="0" applyNumberFormat="1" applyFont="1" applyAlignment="1">
      <alignment/>
    </xf>
    <xf numFmtId="202" fontId="7" fillId="2" borderId="0" xfId="0" applyNumberFormat="1" applyFont="1" applyFill="1" applyAlignment="1">
      <alignment/>
    </xf>
    <xf numFmtId="202" fontId="7" fillId="3" borderId="0" xfId="0" applyNumberFormat="1" applyFont="1" applyFill="1" applyAlignment="1">
      <alignment/>
    </xf>
    <xf numFmtId="202" fontId="7" fillId="0" borderId="1" xfId="0" applyNumberFormat="1" applyFont="1" applyBorder="1" applyAlignment="1">
      <alignment/>
    </xf>
    <xf numFmtId="202" fontId="8" fillId="0" borderId="0" xfId="0" applyNumberFormat="1" applyFont="1" applyAlignment="1">
      <alignment/>
    </xf>
    <xf numFmtId="202" fontId="8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202" fontId="11" fillId="4" borderId="0" xfId="0" applyNumberFormat="1" applyFont="1" applyFill="1" applyAlignment="1">
      <alignment/>
    </xf>
    <xf numFmtId="202" fontId="10" fillId="4" borderId="0" xfId="0" applyNumberFormat="1" applyFont="1" applyFill="1" applyAlignment="1">
      <alignment/>
    </xf>
    <xf numFmtId="202" fontId="9" fillId="4" borderId="0" xfId="0" applyNumberFormat="1" applyFont="1" applyFill="1" applyAlignment="1">
      <alignment/>
    </xf>
    <xf numFmtId="202" fontId="13" fillId="0" borderId="0" xfId="0" applyNumberFormat="1" applyFont="1" applyAlignment="1">
      <alignment/>
    </xf>
    <xf numFmtId="202" fontId="13" fillId="2" borderId="0" xfId="0" applyNumberFormat="1" applyFont="1" applyFill="1" applyAlignment="1">
      <alignment/>
    </xf>
    <xf numFmtId="202" fontId="13" fillId="4" borderId="0" xfId="0" applyNumberFormat="1" applyFont="1" applyFill="1" applyAlignment="1">
      <alignment/>
    </xf>
    <xf numFmtId="202" fontId="13" fillId="3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202" fontId="15" fillId="2" borderId="0" xfId="0" applyNumberFormat="1" applyFont="1" applyFill="1" applyAlignment="1">
      <alignment/>
    </xf>
    <xf numFmtId="202" fontId="16" fillId="0" borderId="0" xfId="0" applyNumberFormat="1" applyFont="1" applyAlignment="1">
      <alignment/>
    </xf>
    <xf numFmtId="202" fontId="15" fillId="0" borderId="0" xfId="0" applyNumberFormat="1" applyFont="1" applyAlignment="1">
      <alignment/>
    </xf>
    <xf numFmtId="202" fontId="18" fillId="0" borderId="0" xfId="0" applyNumberFormat="1" applyFont="1" applyAlignment="1">
      <alignment/>
    </xf>
    <xf numFmtId="202" fontId="19" fillId="0" borderId="0" xfId="0" applyNumberFormat="1" applyFont="1" applyAlignment="1">
      <alignment/>
    </xf>
    <xf numFmtId="0" fontId="16" fillId="0" borderId="0" xfId="0" applyFont="1" applyAlignment="1">
      <alignment/>
    </xf>
    <xf numFmtId="202" fontId="20" fillId="2" borderId="0" xfId="0" applyNumberFormat="1" applyFont="1" applyFill="1" applyAlignment="1">
      <alignment/>
    </xf>
    <xf numFmtId="202" fontId="16" fillId="2" borderId="0" xfId="0" applyNumberFormat="1" applyFont="1" applyFill="1" applyAlignment="1">
      <alignment/>
    </xf>
    <xf numFmtId="202" fontId="20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02" fontId="22" fillId="0" borderId="0" xfId="0" applyNumberFormat="1" applyFont="1" applyAlignment="1">
      <alignment/>
    </xf>
    <xf numFmtId="202" fontId="23" fillId="0" borderId="1" xfId="0" applyNumberFormat="1" applyFont="1" applyBorder="1" applyAlignment="1">
      <alignment/>
    </xf>
    <xf numFmtId="202" fontId="18" fillId="2" borderId="0" xfId="0" applyNumberFormat="1" applyFont="1" applyFill="1" applyAlignment="1">
      <alignment/>
    </xf>
    <xf numFmtId="202" fontId="18" fillId="4" borderId="0" xfId="0" applyNumberFormat="1" applyFont="1" applyFill="1" applyAlignment="1">
      <alignment/>
    </xf>
    <xf numFmtId="202" fontId="18" fillId="3" borderId="0" xfId="0" applyNumberFormat="1" applyFont="1" applyFill="1" applyAlignment="1">
      <alignment/>
    </xf>
    <xf numFmtId="202" fontId="18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202" fontId="23" fillId="0" borderId="0" xfId="0" applyNumberFormat="1" applyFont="1" applyAlignment="1">
      <alignment/>
    </xf>
    <xf numFmtId="202" fontId="24" fillId="0" borderId="0" xfId="0" applyNumberFormat="1" applyFont="1" applyAlignment="1">
      <alignment/>
    </xf>
    <xf numFmtId="202" fontId="25" fillId="0" borderId="0" xfId="0" applyNumberFormat="1" applyFont="1" applyAlignment="1">
      <alignment/>
    </xf>
    <xf numFmtId="202" fontId="26" fillId="0" borderId="0" xfId="0" applyNumberFormat="1" applyFont="1" applyAlignment="1">
      <alignment/>
    </xf>
    <xf numFmtId="0" fontId="25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BY41"/>
  <sheetViews>
    <sheetView workbookViewId="0" topLeftCell="A10">
      <selection activeCell="S20" sqref="S20"/>
    </sheetView>
  </sheetViews>
  <sheetFormatPr defaultColWidth="9.00390625" defaultRowHeight="12"/>
  <cols>
    <col min="1" max="4" width="7.875" style="0" customWidth="1"/>
    <col min="5" max="5" width="7.875" style="27" customWidth="1"/>
    <col min="6" max="10" width="7.875" style="0" customWidth="1"/>
    <col min="11" max="11" width="7.875" style="27" customWidth="1"/>
    <col min="12" max="14" width="7.875" style="0" customWidth="1"/>
    <col min="15" max="15" width="7.875" style="47" customWidth="1"/>
    <col min="16" max="18" width="7.875" style="0" customWidth="1"/>
    <col min="19" max="19" width="11.00390625" style="0" customWidth="1"/>
    <col min="20" max="63" width="7.875" style="0" customWidth="1"/>
    <col min="64" max="64" width="7.875" style="40" customWidth="1"/>
    <col min="65" max="71" width="7.875" style="0" customWidth="1"/>
    <col min="72" max="72" width="7.875" style="38" customWidth="1"/>
    <col min="73" max="73" width="7.875" style="39" customWidth="1"/>
    <col min="74" max="75" width="7.875" style="0" customWidth="1"/>
    <col min="76" max="76" width="7.875" style="40" customWidth="1"/>
    <col min="77" max="16384" width="7.875" style="0" customWidth="1"/>
  </cols>
  <sheetData>
    <row r="1" spans="1:76" ht="12">
      <c r="A1" s="3" t="s">
        <v>90</v>
      </c>
      <c r="B1" s="2"/>
      <c r="C1" s="2"/>
      <c r="D1" s="2"/>
      <c r="E1" s="23" t="s">
        <v>123</v>
      </c>
      <c r="F1" s="2" t="s">
        <v>39</v>
      </c>
      <c r="G1" s="5" t="s">
        <v>21</v>
      </c>
      <c r="H1" s="3" t="s">
        <v>130</v>
      </c>
      <c r="I1" s="2"/>
      <c r="J1" s="2"/>
      <c r="K1" s="23" t="s">
        <v>123</v>
      </c>
      <c r="L1" s="2" t="s">
        <v>39</v>
      </c>
      <c r="M1" s="5" t="s">
        <v>21</v>
      </c>
      <c r="N1" s="13" t="s">
        <v>22</v>
      </c>
      <c r="O1" s="32" t="s">
        <v>62</v>
      </c>
      <c r="P1" s="2" t="s">
        <v>59</v>
      </c>
      <c r="Q1" t="s">
        <v>31</v>
      </c>
      <c r="R1" t="s">
        <v>32</v>
      </c>
      <c r="BL1"/>
      <c r="BT1"/>
      <c r="BU1"/>
      <c r="BX1"/>
    </row>
    <row r="2" spans="1:76" ht="12">
      <c r="A2" t="s">
        <v>23</v>
      </c>
      <c r="B2">
        <v>18.74</v>
      </c>
      <c r="C2">
        <v>23.45</v>
      </c>
      <c r="D2">
        <v>-59.82</v>
      </c>
      <c r="E2" s="23">
        <f>SQRT(C2^2+D2^2)</f>
        <v>64.25211980938839</v>
      </c>
      <c r="F2" s="2">
        <f>ATAN2(C2,D2)</f>
        <v>-1.197197354275391</v>
      </c>
      <c r="G2" s="5">
        <f aca="true" t="shared" si="0" ref="G2:G38">IF(DEGREES(F2)&lt;0,360+DEGREES(F2),DEGREES(F2))</f>
        <v>291.4056443557917</v>
      </c>
      <c r="H2" s="3">
        <v>19.8</v>
      </c>
      <c r="I2" s="2">
        <v>21.8999999999999</v>
      </c>
      <c r="J2" s="2">
        <v>-59.6</v>
      </c>
      <c r="K2" s="23">
        <f>SQRT(I2^2+J2^2)</f>
        <v>63.49622035995525</v>
      </c>
      <c r="L2" s="2">
        <f>ATAN2(I2,J2)</f>
        <v>-1.2186615038210662</v>
      </c>
      <c r="M2" s="5">
        <f>IF(DEGREES(L2)&lt;0,360+DEGREES(L2),DEGREES(L2))</f>
        <v>290.1758391759869</v>
      </c>
      <c r="N2" s="13">
        <f>((B2-H2)^2+(C2-I2)^2+(D2-J2)^2)^0.5</f>
        <v>1.8906348140241984</v>
      </c>
      <c r="O2" s="32">
        <f>H2-$B2</f>
        <v>1.0600000000000023</v>
      </c>
      <c r="P2" s="2">
        <f>(K2-$E2)</f>
        <v>-0.7558994494331372</v>
      </c>
      <c r="Q2" s="2">
        <f>SQRT(($C2-I2)^2+($D2-J2)^2-P2^2)</f>
        <v>1.3709544202295678</v>
      </c>
      <c r="R2" s="2">
        <f>SQRT((($B2-H2)/(1*1))^2+(P2/(1*(1+(0.045*$E2))))^2+(Q2/(1*(1+(0.015*$E2))))^2)</f>
        <v>1.284018884949101</v>
      </c>
      <c r="BL2"/>
      <c r="BT2"/>
      <c r="BU2"/>
      <c r="BX2"/>
    </row>
    <row r="3" spans="1:76" ht="12">
      <c r="A3" t="s">
        <v>24</v>
      </c>
      <c r="B3">
        <v>34.97</v>
      </c>
      <c r="C3">
        <v>12.12</v>
      </c>
      <c r="D3">
        <v>-51.21</v>
      </c>
      <c r="E3" s="23">
        <f>SQRT(C3^2+D3^2)</f>
        <v>52.624694773461634</v>
      </c>
      <c r="F3" s="2">
        <f>ATAN2(C3,D3)</f>
        <v>-1.3383999642417679</v>
      </c>
      <c r="G3" s="5">
        <f t="shared" si="0"/>
        <v>283.3153307484864</v>
      </c>
      <c r="H3" s="3">
        <v>32.8999999999999</v>
      </c>
      <c r="I3" s="2">
        <v>9.09999999999997</v>
      </c>
      <c r="J3" s="2">
        <v>-52.5</v>
      </c>
      <c r="K3" s="23">
        <f aca="true" t="shared" si="1" ref="K3:K34">SQRT(I3^2+J3^2)</f>
        <v>53.282830255158174</v>
      </c>
      <c r="L3" s="2">
        <f aca="true" t="shared" si="2" ref="L3:L34">ATAN2(I3,J3)</f>
        <v>-1.3991682584140173</v>
      </c>
      <c r="M3" s="5">
        <f aca="true" t="shared" si="3" ref="M3:M38">IF(DEGREES(L3)&lt;0,360+DEGREES(L3),DEGREES(L3))</f>
        <v>279.8335639642071</v>
      </c>
      <c r="N3" s="13">
        <f>((B3-H3)^2+(C3-I3)^2+(D3-J3)^2)^0.5</f>
        <v>3.8819325084293506</v>
      </c>
      <c r="O3" s="32">
        <f aca="true" t="shared" si="4" ref="O3:O38">H3-$B3</f>
        <v>-2.0700000000000998</v>
      </c>
      <c r="P3" s="2">
        <f aca="true" t="shared" si="5" ref="P3:P38">(K3-$E3)</f>
        <v>0.6581354816965401</v>
      </c>
      <c r="Q3" s="2">
        <f aca="true" t="shared" si="6" ref="Q3:Q38">SQRT(($C3-I3)^2+($D3-J3)^2-P3^2)</f>
        <v>3.217352589899379</v>
      </c>
      <c r="R3" s="2">
        <f aca="true" t="shared" si="7" ref="R3:R38">SQRT((($B3-H3)/(1*1))^2+(P3/(1*(1+(0.045*$E3))))^2+(Q3/(1*(1+(0.015*$E3))))^2)</f>
        <v>2.7488207811244023</v>
      </c>
      <c r="BL3"/>
      <c r="BT3"/>
      <c r="BU3"/>
      <c r="BX3"/>
    </row>
    <row r="4" spans="1:76" ht="12">
      <c r="A4" t="s">
        <v>25</v>
      </c>
      <c r="B4">
        <v>71.4</v>
      </c>
      <c r="C4">
        <v>-24.48</v>
      </c>
      <c r="D4">
        <v>64.1</v>
      </c>
      <c r="E4" s="23">
        <f>SQRT(C4^2+D4^2)</f>
        <v>68.61545306999</v>
      </c>
      <c r="F4" s="2">
        <f>ATAN2(C4,D4)</f>
        <v>1.9356054062055499</v>
      </c>
      <c r="G4" s="5">
        <f t="shared" si="0"/>
        <v>110.90202057828333</v>
      </c>
      <c r="H4" s="3">
        <v>71.2999999999999</v>
      </c>
      <c r="I4" s="2">
        <v>-25.6</v>
      </c>
      <c r="J4" s="2">
        <v>64.2</v>
      </c>
      <c r="K4" s="23">
        <f t="shared" si="1"/>
        <v>69.1158447825099</v>
      </c>
      <c r="L4" s="2">
        <f t="shared" si="2"/>
        <v>1.9502280132946732</v>
      </c>
      <c r="M4" s="5">
        <f t="shared" si="3"/>
        <v>111.73983424996818</v>
      </c>
      <c r="N4" s="13">
        <f>((B4-H4)^2+(C4-I4)^2+(D4-J4)^2)^0.5</f>
        <v>1.128893263333618</v>
      </c>
      <c r="O4" s="32">
        <f t="shared" si="4"/>
        <v>-0.100000000000108</v>
      </c>
      <c r="P4" s="2">
        <f t="shared" si="5"/>
        <v>0.5003917125198996</v>
      </c>
      <c r="Q4" s="2">
        <f t="shared" si="6"/>
        <v>1.0069797088528678</v>
      </c>
      <c r="R4" s="2">
        <f t="shared" si="7"/>
        <v>0.520803503033273</v>
      </c>
      <c r="BL4"/>
      <c r="BT4"/>
      <c r="BU4"/>
      <c r="BX4"/>
    </row>
    <row r="5" spans="1:76" ht="12">
      <c r="A5" t="s">
        <v>26</v>
      </c>
      <c r="B5">
        <v>38.52</v>
      </c>
      <c r="C5">
        <v>-17.21</v>
      </c>
      <c r="D5">
        <v>31.35</v>
      </c>
      <c r="E5" s="23">
        <f>SQRT(C5^2+D5^2)</f>
        <v>35.76320175823189</v>
      </c>
      <c r="F5" s="2">
        <f>ATAN2(C5,D5)</f>
        <v>2.072843271766656</v>
      </c>
      <c r="G5" s="5">
        <f t="shared" si="0"/>
        <v>118.76517106431851</v>
      </c>
      <c r="H5" s="3">
        <v>38</v>
      </c>
      <c r="I5" s="2">
        <v>-18.0999999999999</v>
      </c>
      <c r="J5" s="2">
        <v>34.9</v>
      </c>
      <c r="K5" s="23">
        <f t="shared" si="1"/>
        <v>39.314373961694926</v>
      </c>
      <c r="L5" s="2">
        <f t="shared" si="2"/>
        <v>2.0492323911916723</v>
      </c>
      <c r="M5" s="5">
        <f t="shared" si="3"/>
        <v>117.41236725678452</v>
      </c>
      <c r="N5" s="13">
        <f aca="true" t="shared" si="8" ref="N5:N34">((B5-H5)^2+(C5-I5)^2+(D5-J5)^2)^0.5</f>
        <v>3.6966200778548775</v>
      </c>
      <c r="O5" s="32">
        <f t="shared" si="4"/>
        <v>-0.5200000000000031</v>
      </c>
      <c r="P5" s="2">
        <f t="shared" si="5"/>
        <v>3.5511722034630395</v>
      </c>
      <c r="Q5" s="2">
        <f t="shared" si="6"/>
        <v>0.8853112341720613</v>
      </c>
      <c r="R5" s="2">
        <f t="shared" si="7"/>
        <v>1.5667110462086185</v>
      </c>
      <c r="BL5"/>
      <c r="BT5"/>
      <c r="BU5"/>
      <c r="BX5"/>
    </row>
    <row r="6" spans="1:76" ht="12">
      <c r="A6" t="s">
        <v>27</v>
      </c>
      <c r="B6">
        <v>36.73</v>
      </c>
      <c r="C6">
        <v>65.65</v>
      </c>
      <c r="D6">
        <v>40.01</v>
      </c>
      <c r="E6" s="23">
        <f>SQRT(C6^2+D6^2)</f>
        <v>76.88122397568864</v>
      </c>
      <c r="F6" s="2">
        <f>ATAN2(C6,D6)</f>
        <v>0.547334710821358</v>
      </c>
      <c r="G6" s="5">
        <f t="shared" si="0"/>
        <v>31.3599689110772</v>
      </c>
      <c r="H6" s="3">
        <v>37.8</v>
      </c>
      <c r="I6" s="2">
        <v>63.8999999999999</v>
      </c>
      <c r="J6" s="2">
        <v>41.4</v>
      </c>
      <c r="K6" s="23">
        <f t="shared" si="1"/>
        <v>76.13914893141364</v>
      </c>
      <c r="L6" s="2">
        <f t="shared" si="2"/>
        <v>0.5748886012700929</v>
      </c>
      <c r="M6" s="5">
        <f t="shared" si="3"/>
        <v>32.93869054295554</v>
      </c>
      <c r="N6" s="13">
        <f t="shared" si="8"/>
        <v>2.4778014448297454</v>
      </c>
      <c r="O6" s="32">
        <f t="shared" si="4"/>
        <v>1.0700000000000003</v>
      </c>
      <c r="P6" s="2">
        <f t="shared" si="5"/>
        <v>-0.7420750442749977</v>
      </c>
      <c r="Q6" s="2">
        <f t="shared" si="6"/>
        <v>2.108061818036804</v>
      </c>
      <c r="R6" s="2">
        <f t="shared" si="7"/>
        <v>1.4598234850762577</v>
      </c>
      <c r="BL6"/>
      <c r="BT6"/>
      <c r="BU6"/>
      <c r="BX6"/>
    </row>
    <row r="7" spans="1:76" ht="12">
      <c r="A7" t="s">
        <v>37</v>
      </c>
      <c r="B7">
        <v>47.67</v>
      </c>
      <c r="C7">
        <v>53.25</v>
      </c>
      <c r="D7">
        <v>21.1</v>
      </c>
      <c r="E7" s="23">
        <f aca="true" t="shared" si="9" ref="E7:E34">SQRT(C7^2+D7^2)</f>
        <v>57.278028073599046</v>
      </c>
      <c r="F7" s="2">
        <f aca="true" t="shared" si="10" ref="F7:F34">ATAN2(C7,D7)</f>
        <v>0.3772643719365989</v>
      </c>
      <c r="G7" s="5">
        <f t="shared" si="0"/>
        <v>21.615656272620853</v>
      </c>
      <c r="H7" s="3">
        <v>47.9</v>
      </c>
      <c r="I7" s="2">
        <v>53.9</v>
      </c>
      <c r="J7" s="2">
        <v>20.3</v>
      </c>
      <c r="K7" s="23">
        <f t="shared" si="1"/>
        <v>57.596006806027795</v>
      </c>
      <c r="L7" s="2">
        <f t="shared" si="2"/>
        <v>0.3601931444178302</v>
      </c>
      <c r="M7" s="5">
        <f t="shared" si="3"/>
        <v>20.637546984687816</v>
      </c>
      <c r="N7" s="13">
        <f t="shared" si="8"/>
        <v>1.056124992602674</v>
      </c>
      <c r="O7" s="32">
        <f t="shared" si="4"/>
        <v>0.22999999999999687</v>
      </c>
      <c r="P7" s="2">
        <f t="shared" si="5"/>
        <v>0.31797873242874886</v>
      </c>
      <c r="Q7" s="2">
        <f t="shared" si="6"/>
        <v>0.9805047300870127</v>
      </c>
      <c r="R7" s="2">
        <f t="shared" si="7"/>
        <v>0.5821842906492211</v>
      </c>
      <c r="BL7"/>
      <c r="BT7"/>
      <c r="BU7"/>
      <c r="BX7"/>
    </row>
    <row r="8" spans="1:76" ht="12">
      <c r="A8" t="s">
        <v>109</v>
      </c>
      <c r="B8">
        <v>48.15</v>
      </c>
      <c r="C8">
        <v>-33.03</v>
      </c>
      <c r="D8">
        <v>-30.73</v>
      </c>
      <c r="E8" s="24">
        <f t="shared" si="9"/>
        <v>45.114452229856454</v>
      </c>
      <c r="F8" s="8">
        <f t="shared" si="10"/>
        <v>-2.392251628790875</v>
      </c>
      <c r="G8" s="7">
        <f t="shared" si="0"/>
        <v>222.934078136986</v>
      </c>
      <c r="H8" s="6">
        <v>48.7</v>
      </c>
      <c r="I8" s="8">
        <v>-32.5999999999999</v>
      </c>
      <c r="J8" s="8">
        <v>-30.7</v>
      </c>
      <c r="K8" s="24">
        <f t="shared" si="1"/>
        <v>44.78001786511472</v>
      </c>
      <c r="L8" s="8">
        <f t="shared" si="2"/>
        <v>-2.386201278624831</v>
      </c>
      <c r="M8" s="7">
        <f t="shared" si="3"/>
        <v>223.28073766607656</v>
      </c>
      <c r="N8" s="14">
        <f t="shared" si="8"/>
        <v>0.6987846592478186</v>
      </c>
      <c r="O8" s="43">
        <f t="shared" si="4"/>
        <v>0.5500000000000043</v>
      </c>
      <c r="P8" s="2">
        <f t="shared" si="5"/>
        <v>-0.3344343647417318</v>
      </c>
      <c r="Q8" s="2">
        <f t="shared" si="6"/>
        <v>0.27194421427910476</v>
      </c>
      <c r="R8" s="2">
        <f t="shared" si="7"/>
        <v>0.5839404169239178</v>
      </c>
      <c r="BL8"/>
      <c r="BT8"/>
      <c r="BU8"/>
      <c r="BX8"/>
    </row>
    <row r="9" spans="1:76" ht="12">
      <c r="A9" t="s">
        <v>36</v>
      </c>
      <c r="B9">
        <v>46.72</v>
      </c>
      <c r="C9">
        <v>-5.05</v>
      </c>
      <c r="D9">
        <v>-24.65</v>
      </c>
      <c r="E9" s="24">
        <f t="shared" si="9"/>
        <v>25.161975280172264</v>
      </c>
      <c r="F9" s="8">
        <f t="shared" si="10"/>
        <v>-1.7728683919140937</v>
      </c>
      <c r="G9" s="7">
        <f t="shared" si="0"/>
        <v>258.42212351117723</v>
      </c>
      <c r="H9" s="6">
        <v>45.7</v>
      </c>
      <c r="I9" s="8">
        <v>-7.19999999999999</v>
      </c>
      <c r="J9" s="8">
        <v>-24</v>
      </c>
      <c r="K9" s="24">
        <f t="shared" si="1"/>
        <v>25.056735621385318</v>
      </c>
      <c r="L9" s="8">
        <f t="shared" si="2"/>
        <v>-1.862253121272763</v>
      </c>
      <c r="M9" s="7">
        <f t="shared" si="3"/>
        <v>253.3007557660064</v>
      </c>
      <c r="N9" s="14">
        <f t="shared" si="8"/>
        <v>2.4668603527561</v>
      </c>
      <c r="O9" s="43">
        <f t="shared" si="4"/>
        <v>-1.019999999999996</v>
      </c>
      <c r="P9" s="2">
        <f t="shared" si="5"/>
        <v>-0.10523965878694597</v>
      </c>
      <c r="Q9" s="2">
        <f t="shared" si="6"/>
        <v>2.243640928093969</v>
      </c>
      <c r="R9" s="2">
        <f t="shared" si="7"/>
        <v>1.9225043496943601</v>
      </c>
      <c r="BL9"/>
      <c r="BT9"/>
      <c r="BU9"/>
      <c r="BX9"/>
    </row>
    <row r="10" spans="1:76" ht="12">
      <c r="A10" s="19" t="s">
        <v>110</v>
      </c>
      <c r="B10" s="19">
        <v>81.33</v>
      </c>
      <c r="C10" s="19">
        <v>3.48</v>
      </c>
      <c r="D10" s="19">
        <v>89.37</v>
      </c>
      <c r="E10" s="25">
        <f t="shared" si="9"/>
        <v>89.43772861606001</v>
      </c>
      <c r="F10" s="21">
        <f t="shared" si="10"/>
        <v>1.531876748283391</v>
      </c>
      <c r="G10" s="20">
        <f t="shared" si="0"/>
        <v>87.77007241086268</v>
      </c>
      <c r="H10" s="22">
        <v>80.7</v>
      </c>
      <c r="I10" s="21">
        <v>8.4</v>
      </c>
      <c r="J10" s="21">
        <v>79.3</v>
      </c>
      <c r="K10" s="25">
        <f t="shared" si="1"/>
        <v>79.74365178495403</v>
      </c>
      <c r="L10" s="21">
        <f t="shared" si="2"/>
        <v>1.4652630048310644</v>
      </c>
      <c r="M10" s="20">
        <f t="shared" si="3"/>
        <v>83.95338605347715</v>
      </c>
      <c r="N10" s="22">
        <f t="shared" si="8"/>
        <v>11.225337411409964</v>
      </c>
      <c r="O10" s="44">
        <f t="shared" si="4"/>
        <v>-0.6299999999999955</v>
      </c>
      <c r="P10" s="2">
        <f t="shared" si="5"/>
        <v>-9.694076831105988</v>
      </c>
      <c r="Q10" s="2">
        <f t="shared" si="6"/>
        <v>5.624604376541895</v>
      </c>
      <c r="R10" s="2">
        <f t="shared" si="7"/>
        <v>3.1446750513994384</v>
      </c>
      <c r="BL10"/>
      <c r="BT10"/>
      <c r="BU10"/>
      <c r="BX10"/>
    </row>
    <row r="11" spans="1:76" ht="12">
      <c r="A11" t="s">
        <v>111</v>
      </c>
      <c r="B11">
        <v>70.39</v>
      </c>
      <c r="C11">
        <v>19.77</v>
      </c>
      <c r="D11">
        <v>79.32</v>
      </c>
      <c r="E11" s="23">
        <f t="shared" si="9"/>
        <v>81.74665314249874</v>
      </c>
      <c r="F11" s="2">
        <f t="shared" si="10"/>
        <v>1.3265297240728318</v>
      </c>
      <c r="G11" s="5">
        <f t="shared" si="0"/>
        <v>76.0045545880269</v>
      </c>
      <c r="H11" s="3">
        <v>71.1</v>
      </c>
      <c r="I11" s="2">
        <v>16.6999999999999</v>
      </c>
      <c r="J11" s="2">
        <v>84.4</v>
      </c>
      <c r="K11" s="23">
        <f t="shared" si="1"/>
        <v>86.03632953584199</v>
      </c>
      <c r="L11" s="2">
        <f t="shared" si="2"/>
        <v>1.3754522799092022</v>
      </c>
      <c r="M11" s="5">
        <f t="shared" si="3"/>
        <v>78.80761056044403</v>
      </c>
      <c r="N11" s="13">
        <f t="shared" si="8"/>
        <v>5.977909333537999</v>
      </c>
      <c r="O11" s="32">
        <f t="shared" si="4"/>
        <v>0.7099999999999937</v>
      </c>
      <c r="P11" s="2">
        <f t="shared" si="5"/>
        <v>4.2896763933432425</v>
      </c>
      <c r="Q11" s="2">
        <f t="shared" si="6"/>
        <v>4.1024354279372215</v>
      </c>
      <c r="R11" s="2">
        <f t="shared" si="7"/>
        <v>2.177304928210588</v>
      </c>
      <c r="BL11"/>
      <c r="BT11"/>
      <c r="BU11"/>
      <c r="BX11"/>
    </row>
    <row r="12" spans="1:76" ht="12">
      <c r="A12" t="s">
        <v>112</v>
      </c>
      <c r="B12">
        <v>48.71</v>
      </c>
      <c r="C12">
        <v>55.79</v>
      </c>
      <c r="D12">
        <v>-15.09</v>
      </c>
      <c r="E12" s="23">
        <f>SQRT(C12^2+D12^2)</f>
        <v>57.794741975373505</v>
      </c>
      <c r="F12" s="2">
        <f>ATAN2(C12,D12)</f>
        <v>-0.2641578431557542</v>
      </c>
      <c r="G12" s="5">
        <f t="shared" si="0"/>
        <v>344.86487046189654</v>
      </c>
      <c r="H12" s="3">
        <v>48.8</v>
      </c>
      <c r="I12" s="2">
        <v>56.2</v>
      </c>
      <c r="J12" s="2">
        <v>-15.8999999999999</v>
      </c>
      <c r="K12" s="23">
        <f t="shared" si="1"/>
        <v>58.4059072354843</v>
      </c>
      <c r="L12" s="2">
        <f t="shared" si="2"/>
        <v>-0.2757126469024898</v>
      </c>
      <c r="M12" s="5">
        <f t="shared" si="3"/>
        <v>344.20282897410664</v>
      </c>
      <c r="N12" s="13">
        <f t="shared" si="8"/>
        <v>0.9123047736364434</v>
      </c>
      <c r="O12" s="32">
        <f t="shared" si="4"/>
        <v>0.0899999999999963</v>
      </c>
      <c r="P12" s="2">
        <f t="shared" si="5"/>
        <v>0.6111652601107949</v>
      </c>
      <c r="Q12" s="2">
        <f t="shared" si="6"/>
        <v>0.6713248281074872</v>
      </c>
      <c r="R12" s="2">
        <f t="shared" si="7"/>
        <v>0.40769283712489857</v>
      </c>
      <c r="BL12"/>
      <c r="BT12"/>
      <c r="BU12"/>
      <c r="BX12"/>
    </row>
    <row r="13" spans="1:76" ht="12">
      <c r="A13" t="s">
        <v>20</v>
      </c>
      <c r="B13">
        <v>61.42</v>
      </c>
      <c r="C13">
        <v>26.31</v>
      </c>
      <c r="D13">
        <v>-18.4</v>
      </c>
      <c r="E13" s="23">
        <f t="shared" si="9"/>
        <v>32.10570198578439</v>
      </c>
      <c r="F13" s="2">
        <f t="shared" si="10"/>
        <v>-0.6102921802878126</v>
      </c>
      <c r="G13" s="5">
        <f t="shared" si="0"/>
        <v>325.0328337996712</v>
      </c>
      <c r="H13" s="3">
        <v>60.8</v>
      </c>
      <c r="I13" s="2">
        <v>24.9</v>
      </c>
      <c r="J13" s="2">
        <v>-16.9999999999999</v>
      </c>
      <c r="K13" s="23">
        <f t="shared" si="1"/>
        <v>30.149792702438212</v>
      </c>
      <c r="L13" s="2">
        <f t="shared" si="2"/>
        <v>-0.5990417135275494</v>
      </c>
      <c r="M13" s="5">
        <f t="shared" si="3"/>
        <v>325.6774380625865</v>
      </c>
      <c r="N13" s="13">
        <f t="shared" si="8"/>
        <v>2.081465829649932</v>
      </c>
      <c r="O13" s="32">
        <f t="shared" si="4"/>
        <v>-0.6200000000000045</v>
      </c>
      <c r="P13" s="2">
        <f t="shared" si="5"/>
        <v>-1.9559092833461804</v>
      </c>
      <c r="Q13" s="2">
        <f t="shared" si="6"/>
        <v>0.35002696370494973</v>
      </c>
      <c r="R13" s="2">
        <f t="shared" si="7"/>
        <v>1.0393665839626456</v>
      </c>
      <c r="BL13"/>
      <c r="BT13"/>
      <c r="BU13"/>
      <c r="BX13"/>
    </row>
    <row r="14" spans="1:77" s="34" customFormat="1" ht="19.5">
      <c r="A14" s="34" t="s">
        <v>17</v>
      </c>
      <c r="B14" s="34">
        <v>84.92</v>
      </c>
      <c r="C14" s="34">
        <v>-1.87</v>
      </c>
      <c r="D14" s="34">
        <v>-8.32</v>
      </c>
      <c r="E14" s="35">
        <f t="shared" si="9"/>
        <v>8.527561198842259</v>
      </c>
      <c r="F14" s="36">
        <f t="shared" si="10"/>
        <v>-1.7918819558297459</v>
      </c>
      <c r="G14" s="35">
        <f t="shared" si="0"/>
        <v>257.33272654530816</v>
      </c>
      <c r="H14" s="29">
        <v>84.8</v>
      </c>
      <c r="I14" s="36">
        <v>-0.699999999999996</v>
      </c>
      <c r="J14" s="36">
        <v>-11.5</v>
      </c>
      <c r="K14" s="35">
        <f t="shared" si="1"/>
        <v>11.521284650593438</v>
      </c>
      <c r="L14" s="36">
        <f t="shared" si="2"/>
        <v>-1.631590882669685</v>
      </c>
      <c r="M14" s="35">
        <f t="shared" si="3"/>
        <v>266.51672853100234</v>
      </c>
      <c r="N14" s="29">
        <f t="shared" si="8"/>
        <v>3.3905309318748307</v>
      </c>
      <c r="O14" s="43">
        <f t="shared" si="4"/>
        <v>-0.12000000000000455</v>
      </c>
      <c r="P14" s="30">
        <f t="shared" si="5"/>
        <v>2.9937234517511797</v>
      </c>
      <c r="Q14" s="30">
        <f t="shared" si="6"/>
        <v>1.5871105489016857</v>
      </c>
      <c r="R14" s="30">
        <f t="shared" si="7"/>
        <v>2.5836265028596963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34" customFormat="1" ht="19.5">
      <c r="A15" s="34" t="s">
        <v>61</v>
      </c>
      <c r="B15" s="34">
        <v>85.62</v>
      </c>
      <c r="C15" s="34">
        <v>14.41</v>
      </c>
      <c r="D15" s="34">
        <v>0.47</v>
      </c>
      <c r="E15" s="37">
        <f t="shared" si="9"/>
        <v>14.4176627786892</v>
      </c>
      <c r="F15" s="30">
        <f t="shared" si="10"/>
        <v>0.032604680174804675</v>
      </c>
      <c r="G15" s="37">
        <f t="shared" si="0"/>
        <v>1.8681105663901751</v>
      </c>
      <c r="H15" s="31">
        <v>85.9</v>
      </c>
      <c r="I15" s="30">
        <v>16.4</v>
      </c>
      <c r="J15" s="30">
        <v>-2.1</v>
      </c>
      <c r="K15" s="37">
        <f t="shared" si="1"/>
        <v>16.53390456002453</v>
      </c>
      <c r="L15" s="30">
        <f t="shared" si="2"/>
        <v>-0.12735573572760361</v>
      </c>
      <c r="M15" s="37">
        <f t="shared" si="3"/>
        <v>352.70305384602483</v>
      </c>
      <c r="N15" s="31">
        <f t="shared" si="8"/>
        <v>3.2624224128705337</v>
      </c>
      <c r="O15" s="32">
        <f t="shared" si="4"/>
        <v>0.28000000000000114</v>
      </c>
      <c r="P15" s="30">
        <f t="shared" si="5"/>
        <v>2.116241781335331</v>
      </c>
      <c r="Q15" s="30">
        <f t="shared" si="6"/>
        <v>2.467087498028933</v>
      </c>
      <c r="R15" s="30">
        <f t="shared" si="7"/>
        <v>2.4166614067422545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34" customFormat="1" ht="12">
      <c r="A16" s="34" t="s">
        <v>91</v>
      </c>
      <c r="B16" s="34">
        <v>85.59</v>
      </c>
      <c r="C16" s="34">
        <v>-19.1</v>
      </c>
      <c r="D16" s="34">
        <v>-1</v>
      </c>
      <c r="E16" s="37">
        <f t="shared" si="9"/>
        <v>19.126160095534075</v>
      </c>
      <c r="F16" s="30">
        <f t="shared" si="10"/>
        <v>-3.0892843927413765</v>
      </c>
      <c r="G16" s="37">
        <f t="shared" si="0"/>
        <v>182.99704258028368</v>
      </c>
      <c r="H16" s="31">
        <v>87.1</v>
      </c>
      <c r="I16" s="30">
        <v>-21.2</v>
      </c>
      <c r="J16" s="30">
        <v>-2.7</v>
      </c>
      <c r="K16" s="37">
        <f t="shared" si="1"/>
        <v>21.371242359769354</v>
      </c>
      <c r="L16" s="30">
        <f t="shared" si="2"/>
        <v>-3.0149161310024004</v>
      </c>
      <c r="M16" s="37">
        <f t="shared" si="3"/>
        <v>187.25803010765125</v>
      </c>
      <c r="N16" s="31">
        <f t="shared" si="8"/>
        <v>3.095173662333014</v>
      </c>
      <c r="O16" s="32">
        <f t="shared" si="4"/>
        <v>1.509999999999991</v>
      </c>
      <c r="P16" s="30">
        <f t="shared" si="5"/>
        <v>2.245082264235279</v>
      </c>
      <c r="Q16" s="30">
        <f t="shared" si="6"/>
        <v>1.503198465544781</v>
      </c>
      <c r="R16" s="30">
        <f t="shared" si="7"/>
        <v>2.2584042583909887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34" customFormat="1" ht="12">
      <c r="A17" s="34" t="s">
        <v>19</v>
      </c>
      <c r="B17" s="34">
        <v>86.04</v>
      </c>
      <c r="C17" s="34">
        <v>13.25</v>
      </c>
      <c r="D17" s="34">
        <v>6.89</v>
      </c>
      <c r="E17" s="35">
        <f t="shared" si="9"/>
        <v>14.934342971821694</v>
      </c>
      <c r="F17" s="36">
        <f t="shared" si="10"/>
        <v>0.4795192919925962</v>
      </c>
      <c r="G17" s="35">
        <f t="shared" si="0"/>
        <v>27.474431626277134</v>
      </c>
      <c r="H17" s="29">
        <v>87.1</v>
      </c>
      <c r="I17" s="36">
        <v>12.7</v>
      </c>
      <c r="J17" s="36">
        <v>5.7</v>
      </c>
      <c r="K17" s="35">
        <f t="shared" si="1"/>
        <v>13.920488497175665</v>
      </c>
      <c r="L17" s="36">
        <f t="shared" si="2"/>
        <v>0.4218712864230098</v>
      </c>
      <c r="M17" s="35">
        <f t="shared" si="3"/>
        <v>24.17144420979317</v>
      </c>
      <c r="N17" s="29">
        <f t="shared" si="8"/>
        <v>1.6858825581872465</v>
      </c>
      <c r="O17" s="43">
        <f t="shared" si="4"/>
        <v>1.059999999999988</v>
      </c>
      <c r="P17" s="30">
        <f t="shared" si="5"/>
        <v>-1.0138544746460294</v>
      </c>
      <c r="Q17" s="30">
        <f t="shared" si="6"/>
        <v>0.8310830910566183</v>
      </c>
      <c r="R17" s="30">
        <f t="shared" si="7"/>
        <v>1.3972410837397908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s="34" customFormat="1" ht="12">
      <c r="A18" s="34" t="s">
        <v>92</v>
      </c>
      <c r="B18" s="34">
        <v>84.85</v>
      </c>
      <c r="C18" s="34">
        <v>-10.56</v>
      </c>
      <c r="D18" s="34">
        <v>26.65</v>
      </c>
      <c r="E18" s="37">
        <f t="shared" si="9"/>
        <v>28.66593971946498</v>
      </c>
      <c r="F18" s="30">
        <f t="shared" si="10"/>
        <v>1.9480637439310884</v>
      </c>
      <c r="G18" s="37">
        <f t="shared" si="0"/>
        <v>111.6158307497053</v>
      </c>
      <c r="H18" s="31">
        <v>85.5</v>
      </c>
      <c r="I18" s="30">
        <v>-7.79999999999999</v>
      </c>
      <c r="J18" s="30">
        <v>20.9</v>
      </c>
      <c r="K18" s="37">
        <f t="shared" si="1"/>
        <v>22.308070288574935</v>
      </c>
      <c r="L18" s="30">
        <f t="shared" si="2"/>
        <v>1.927993021450253</v>
      </c>
      <c r="M18" s="37">
        <f t="shared" si="3"/>
        <v>110.46586305977509</v>
      </c>
      <c r="N18" s="31">
        <f t="shared" si="8"/>
        <v>6.411130945472887</v>
      </c>
      <c r="O18" s="32">
        <f t="shared" si="4"/>
        <v>0.6500000000000057</v>
      </c>
      <c r="P18" s="30">
        <f t="shared" si="5"/>
        <v>-6.3578694308900445</v>
      </c>
      <c r="Q18" s="30">
        <f t="shared" si="6"/>
        <v>0.5075394563518815</v>
      </c>
      <c r="R18" s="30">
        <f t="shared" si="7"/>
        <v>2.8734786092143074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6" ht="12">
      <c r="A19" t="s">
        <v>38</v>
      </c>
      <c r="B19">
        <v>32.89</v>
      </c>
      <c r="C19">
        <v>52.14</v>
      </c>
      <c r="D19">
        <v>-10.58</v>
      </c>
      <c r="E19" s="23">
        <f>SQRT(C19^2+D19^2)</f>
        <v>53.20259392172528</v>
      </c>
      <c r="F19" s="2">
        <f>ATAN2(C19,D19)</f>
        <v>-0.20019708599150546</v>
      </c>
      <c r="G19" s="5">
        <f t="shared" si="0"/>
        <v>348.5295519018691</v>
      </c>
      <c r="H19" s="3">
        <v>31.9</v>
      </c>
      <c r="I19" s="2">
        <v>54.1</v>
      </c>
      <c r="J19" s="2">
        <v>-8.59999999999995</v>
      </c>
      <c r="K19" s="23">
        <f t="shared" si="1"/>
        <v>54.77928440569482</v>
      </c>
      <c r="L19" s="2">
        <f t="shared" si="2"/>
        <v>-0.15764581700327543</v>
      </c>
      <c r="M19" s="5">
        <f t="shared" si="3"/>
        <v>350.9675600278206</v>
      </c>
      <c r="N19" s="13">
        <f t="shared" si="8"/>
        <v>2.9567042462850774</v>
      </c>
      <c r="O19" s="32">
        <f t="shared" si="4"/>
        <v>-0.990000000000002</v>
      </c>
      <c r="P19" s="2">
        <f t="shared" si="5"/>
        <v>1.5766904839695357</v>
      </c>
      <c r="Q19" s="2">
        <f t="shared" si="6"/>
        <v>2.2969647619761417</v>
      </c>
      <c r="R19" s="2">
        <f t="shared" si="7"/>
        <v>1.6816235279996712</v>
      </c>
      <c r="BL19"/>
      <c r="BT19"/>
      <c r="BU19"/>
      <c r="BX19"/>
    </row>
    <row r="20" spans="1:76" ht="12">
      <c r="A20" t="s">
        <v>93</v>
      </c>
      <c r="B20">
        <v>28.41</v>
      </c>
      <c r="C20">
        <v>49.34</v>
      </c>
      <c r="D20">
        <v>-39.4</v>
      </c>
      <c r="E20" s="24">
        <f t="shared" si="9"/>
        <v>63.14107696262395</v>
      </c>
      <c r="F20" s="9">
        <f t="shared" si="10"/>
        <v>-0.6738505145588071</v>
      </c>
      <c r="G20" s="7">
        <f t="shared" si="0"/>
        <v>321.3912094930615</v>
      </c>
      <c r="H20" s="6">
        <v>29.5</v>
      </c>
      <c r="I20" s="9">
        <v>47</v>
      </c>
      <c r="J20" s="9">
        <v>-35.9999999999999</v>
      </c>
      <c r="K20" s="24">
        <f t="shared" si="1"/>
        <v>59.203040462462674</v>
      </c>
      <c r="L20" s="9">
        <f t="shared" si="2"/>
        <v>-0.6536358969195205</v>
      </c>
      <c r="M20" s="7">
        <f t="shared" si="3"/>
        <v>322.54942176826336</v>
      </c>
      <c r="N20" s="14">
        <f t="shared" si="8"/>
        <v>4.2689225806988675</v>
      </c>
      <c r="O20" s="43">
        <f t="shared" si="4"/>
        <v>1.0899999999999999</v>
      </c>
      <c r="P20" s="2">
        <f t="shared" si="5"/>
        <v>-3.9380365001612745</v>
      </c>
      <c r="Q20" s="2">
        <f t="shared" si="6"/>
        <v>1.2359079752951774</v>
      </c>
      <c r="R20" s="2">
        <f t="shared" si="7"/>
        <v>1.6254126039619285</v>
      </c>
      <c r="BL20"/>
      <c r="BT20"/>
      <c r="BU20"/>
      <c r="BX20"/>
    </row>
    <row r="21" spans="1:76" ht="12">
      <c r="A21" t="s">
        <v>94</v>
      </c>
      <c r="B21">
        <v>22.29</v>
      </c>
      <c r="C21">
        <v>35.1</v>
      </c>
      <c r="D21">
        <v>8.37</v>
      </c>
      <c r="E21" s="23">
        <f t="shared" si="9"/>
        <v>36.08416411668698</v>
      </c>
      <c r="F21" s="2">
        <f t="shared" si="10"/>
        <v>0.23408980130562632</v>
      </c>
      <c r="G21" s="5">
        <f t="shared" si="0"/>
        <v>13.412357641868416</v>
      </c>
      <c r="H21" s="3">
        <v>20.3</v>
      </c>
      <c r="I21" s="2">
        <v>37.3999999999999</v>
      </c>
      <c r="J21" s="2">
        <v>18.3</v>
      </c>
      <c r="K21" s="23">
        <f t="shared" si="1"/>
        <v>41.63712285929459</v>
      </c>
      <c r="L21" s="2">
        <f t="shared" si="2"/>
        <v>0.45505490963767303</v>
      </c>
      <c r="M21" s="5">
        <f t="shared" si="3"/>
        <v>26.072725768945713</v>
      </c>
      <c r="N21" s="13">
        <f t="shared" si="8"/>
        <v>10.385326186499851</v>
      </c>
      <c r="O21" s="32">
        <f t="shared" si="4"/>
        <v>-1.9899999999999984</v>
      </c>
      <c r="P21" s="2">
        <f t="shared" si="5"/>
        <v>5.552958742607615</v>
      </c>
      <c r="Q21" s="2">
        <f t="shared" si="6"/>
        <v>8.547487888432322</v>
      </c>
      <c r="R21" s="2">
        <f t="shared" si="7"/>
        <v>6.260573394527144</v>
      </c>
      <c r="BL21"/>
      <c r="BT21"/>
      <c r="BU21"/>
      <c r="BX21"/>
    </row>
    <row r="22" spans="1:76" ht="12">
      <c r="A22" t="s">
        <v>95</v>
      </c>
      <c r="B22">
        <v>42.45</v>
      </c>
      <c r="C22">
        <v>62.67</v>
      </c>
      <c r="D22">
        <v>10.71</v>
      </c>
      <c r="E22" s="23">
        <f t="shared" si="9"/>
        <v>63.578557706195255</v>
      </c>
      <c r="F22" s="2">
        <f t="shared" si="10"/>
        <v>0.16926004979638412</v>
      </c>
      <c r="G22" s="5">
        <f t="shared" si="0"/>
        <v>9.697886493506958</v>
      </c>
      <c r="H22" s="3">
        <v>42.1</v>
      </c>
      <c r="I22" s="2">
        <v>61</v>
      </c>
      <c r="J22" s="2">
        <v>12.1</v>
      </c>
      <c r="K22" s="23">
        <f t="shared" si="1"/>
        <v>62.18850376074343</v>
      </c>
      <c r="L22" s="2">
        <f t="shared" si="2"/>
        <v>0.1958187715003916</v>
      </c>
      <c r="M22" s="5">
        <f t="shared" si="3"/>
        <v>11.219589156409086</v>
      </c>
      <c r="N22" s="13">
        <f t="shared" si="8"/>
        <v>2.2007953107910794</v>
      </c>
      <c r="O22" s="32">
        <f t="shared" si="4"/>
        <v>-0.3500000000000014</v>
      </c>
      <c r="P22" s="2">
        <f t="shared" si="5"/>
        <v>-1.3900539454518253</v>
      </c>
      <c r="Q22" s="2">
        <f t="shared" si="6"/>
        <v>1.6699550978196436</v>
      </c>
      <c r="R22" s="2">
        <f t="shared" si="7"/>
        <v>0.9913400917426118</v>
      </c>
      <c r="BL22"/>
      <c r="BT22"/>
      <c r="BU22"/>
      <c r="BX22"/>
    </row>
    <row r="23" spans="1:76" ht="12">
      <c r="A23" t="s">
        <v>96</v>
      </c>
      <c r="B23">
        <v>62.8</v>
      </c>
      <c r="C23">
        <v>52.63</v>
      </c>
      <c r="D23">
        <v>78.69</v>
      </c>
      <c r="E23" s="24">
        <f t="shared" si="9"/>
        <v>94.66801466176419</v>
      </c>
      <c r="F23" s="9">
        <f t="shared" si="10"/>
        <v>0.9812995691428684</v>
      </c>
      <c r="G23" s="7">
        <f t="shared" si="0"/>
        <v>56.22432374989247</v>
      </c>
      <c r="H23" s="6">
        <v>64.2</v>
      </c>
      <c r="I23" s="9">
        <v>53.8</v>
      </c>
      <c r="J23" s="9">
        <v>80.5</v>
      </c>
      <c r="K23" s="24">
        <f t="shared" si="1"/>
        <v>96.8229828088352</v>
      </c>
      <c r="L23" s="9">
        <f t="shared" si="2"/>
        <v>0.9816479202540568</v>
      </c>
      <c r="M23" s="7">
        <f t="shared" si="3"/>
        <v>56.24428279835226</v>
      </c>
      <c r="N23" s="14">
        <f t="shared" si="8"/>
        <v>2.5700194551792817</v>
      </c>
      <c r="O23" s="43">
        <f t="shared" si="4"/>
        <v>1.4000000000000057</v>
      </c>
      <c r="P23" s="2">
        <f t="shared" si="5"/>
        <v>2.154968147071017</v>
      </c>
      <c r="Q23" s="2">
        <f t="shared" si="6"/>
        <v>0.033350938657017846</v>
      </c>
      <c r="R23" s="2">
        <f t="shared" si="7"/>
        <v>1.458777485758199</v>
      </c>
      <c r="BL23"/>
      <c r="BT23"/>
      <c r="BU23"/>
      <c r="BX23"/>
    </row>
    <row r="24" spans="1:76" ht="12">
      <c r="A24" t="s">
        <v>43</v>
      </c>
      <c r="B24">
        <v>74.01</v>
      </c>
      <c r="C24">
        <v>28.98</v>
      </c>
      <c r="D24">
        <v>24.7</v>
      </c>
      <c r="E24" s="26">
        <f t="shared" si="9"/>
        <v>38.077951625579864</v>
      </c>
      <c r="F24" s="12">
        <f t="shared" si="10"/>
        <v>0.7058347337741472</v>
      </c>
      <c r="G24" s="11">
        <f t="shared" si="0"/>
        <v>40.441351278998695</v>
      </c>
      <c r="H24" s="10">
        <v>70.7</v>
      </c>
      <c r="I24" s="12">
        <v>29.1</v>
      </c>
      <c r="J24" s="12">
        <v>19.6</v>
      </c>
      <c r="K24" s="26">
        <f t="shared" si="1"/>
        <v>35.08518205738714</v>
      </c>
      <c r="L24" s="12">
        <f t="shared" si="2"/>
        <v>0.5927456509838794</v>
      </c>
      <c r="M24" s="11">
        <f t="shared" si="3"/>
        <v>33.961824126110805</v>
      </c>
      <c r="N24" s="15">
        <f t="shared" si="8"/>
        <v>6.0811594289247175</v>
      </c>
      <c r="O24" s="45">
        <f t="shared" si="4"/>
        <v>-3.3100000000000023</v>
      </c>
      <c r="P24" s="2">
        <f t="shared" si="5"/>
        <v>-2.9927695681927275</v>
      </c>
      <c r="Q24" s="2">
        <f t="shared" si="6"/>
        <v>4.131310967683199</v>
      </c>
      <c r="R24" s="2">
        <f t="shared" si="7"/>
        <v>4.368813272857973</v>
      </c>
      <c r="BL24"/>
      <c r="BT24"/>
      <c r="BU24"/>
      <c r="BX24"/>
    </row>
    <row r="25" spans="1:76" ht="12">
      <c r="A25" t="s">
        <v>49</v>
      </c>
      <c r="B25">
        <v>32.15</v>
      </c>
      <c r="C25">
        <v>18.77</v>
      </c>
      <c r="D25">
        <v>22.72</v>
      </c>
      <c r="E25" s="23">
        <f t="shared" si="9"/>
        <v>29.470515774244603</v>
      </c>
      <c r="F25" s="2">
        <f t="shared" si="10"/>
        <v>0.880315747423085</v>
      </c>
      <c r="G25" s="5">
        <f t="shared" si="0"/>
        <v>50.43837696624735</v>
      </c>
      <c r="H25" s="3">
        <v>31.3</v>
      </c>
      <c r="I25" s="2">
        <v>21.0999999999999</v>
      </c>
      <c r="J25" s="2">
        <v>21</v>
      </c>
      <c r="K25" s="23">
        <f t="shared" si="1"/>
        <v>29.76927946726282</v>
      </c>
      <c r="L25" s="2">
        <f t="shared" si="2"/>
        <v>0.7830228709524913</v>
      </c>
      <c r="M25" s="5">
        <f t="shared" si="3"/>
        <v>44.863905767794655</v>
      </c>
      <c r="N25" s="13">
        <f t="shared" si="8"/>
        <v>3.0182445228972954</v>
      </c>
      <c r="O25" s="32">
        <f t="shared" si="4"/>
        <v>-0.8499999999999979</v>
      </c>
      <c r="P25" s="2">
        <f t="shared" si="5"/>
        <v>0.29876369301821626</v>
      </c>
      <c r="Q25" s="2">
        <f t="shared" si="6"/>
        <v>2.8806319195158627</v>
      </c>
      <c r="R25" s="2">
        <f t="shared" si="7"/>
        <v>2.1747043098525856</v>
      </c>
      <c r="BL25"/>
      <c r="BT25"/>
      <c r="BU25"/>
      <c r="BX25"/>
    </row>
    <row r="26" spans="1:76" ht="12">
      <c r="A26" t="s">
        <v>50</v>
      </c>
      <c r="B26">
        <v>64.17</v>
      </c>
      <c r="C26">
        <v>20.4</v>
      </c>
      <c r="D26">
        <v>19.29</v>
      </c>
      <c r="E26" s="23">
        <f>SQRT(C26^2+D26^2)</f>
        <v>28.07604138763155</v>
      </c>
      <c r="F26" s="2">
        <f>ATAN2(C26,D26)</f>
        <v>0.7574387090154393</v>
      </c>
      <c r="G26" s="5">
        <f t="shared" si="0"/>
        <v>43.39804126642233</v>
      </c>
      <c r="H26" s="3">
        <v>63.7</v>
      </c>
      <c r="I26" s="2">
        <v>17.4999999999999</v>
      </c>
      <c r="J26" s="2">
        <v>15.0999999999999</v>
      </c>
      <c r="K26" s="23">
        <f>SQRT(I26^2+J26^2)</f>
        <v>23.114064982170348</v>
      </c>
      <c r="L26" s="2">
        <f>ATAN2(I26,J26)</f>
        <v>0.7119111031098603</v>
      </c>
      <c r="M26" s="5">
        <f t="shared" si="3"/>
        <v>40.78950159669777</v>
      </c>
      <c r="N26" s="13">
        <f>((B26-H26)^2+(C26-I26)^2+(D26-J26)^2)^0.5</f>
        <v>5.11732351918475</v>
      </c>
      <c r="O26" s="32">
        <f t="shared" si="4"/>
        <v>-0.46999999999999886</v>
      </c>
      <c r="P26" s="2">
        <f t="shared" si="5"/>
        <v>-4.961976405461204</v>
      </c>
      <c r="Q26" s="2">
        <f t="shared" si="6"/>
        <v>1.1596939905197852</v>
      </c>
      <c r="R26" s="2">
        <f t="shared" si="7"/>
        <v>2.3859476143457035</v>
      </c>
      <c r="BL26"/>
      <c r="BT26"/>
      <c r="BU26"/>
      <c r="BX26"/>
    </row>
    <row r="27" spans="1:76" ht="12">
      <c r="A27" t="s">
        <v>51</v>
      </c>
      <c r="B27">
        <v>51.91</v>
      </c>
      <c r="C27">
        <v>9.41</v>
      </c>
      <c r="D27">
        <v>-27</v>
      </c>
      <c r="E27" s="24">
        <f t="shared" si="9"/>
        <v>28.592798044262825</v>
      </c>
      <c r="F27" s="9">
        <f t="shared" si="10"/>
        <v>-1.235441921911393</v>
      </c>
      <c r="G27" s="7">
        <f t="shared" si="0"/>
        <v>289.21439204094617</v>
      </c>
      <c r="H27" s="6">
        <v>51.2</v>
      </c>
      <c r="I27" s="9">
        <v>5.79999999999999</v>
      </c>
      <c r="J27" s="9">
        <v>-24.9</v>
      </c>
      <c r="K27" s="24">
        <f t="shared" si="1"/>
        <v>25.566579747787927</v>
      </c>
      <c r="L27" s="9">
        <f t="shared" si="2"/>
        <v>-1.341945297511669</v>
      </c>
      <c r="M27" s="7">
        <f t="shared" si="3"/>
        <v>283.1121981151538</v>
      </c>
      <c r="N27" s="14">
        <f t="shared" si="8"/>
        <v>4.236295551540292</v>
      </c>
      <c r="O27" s="43">
        <f t="shared" si="4"/>
        <v>-0.7099999999999937</v>
      </c>
      <c r="P27" s="2">
        <f t="shared" si="5"/>
        <v>-3.026218296474898</v>
      </c>
      <c r="Q27" s="2">
        <f t="shared" si="6"/>
        <v>2.8782117403138785</v>
      </c>
      <c r="R27" s="2">
        <f t="shared" si="7"/>
        <v>2.5125511512853445</v>
      </c>
      <c r="BL27"/>
      <c r="BT27"/>
      <c r="BU27"/>
      <c r="BX27"/>
    </row>
    <row r="28" spans="1:76" ht="12">
      <c r="A28" t="s">
        <v>86</v>
      </c>
      <c r="B28">
        <v>69.5</v>
      </c>
      <c r="C28">
        <v>-34.53</v>
      </c>
      <c r="D28">
        <v>-0.76</v>
      </c>
      <c r="E28" s="26">
        <f t="shared" si="9"/>
        <v>34.53836272900035</v>
      </c>
      <c r="F28" s="12">
        <f t="shared" si="10"/>
        <v>-3.1195863601480123</v>
      </c>
      <c r="G28" s="11">
        <f t="shared" si="0"/>
        <v>181.26086773694047</v>
      </c>
      <c r="H28" s="10">
        <v>69.7</v>
      </c>
      <c r="I28" s="12">
        <v>-34.6</v>
      </c>
      <c r="J28" s="12">
        <v>-0.799999999999999</v>
      </c>
      <c r="K28" s="26">
        <f t="shared" si="1"/>
        <v>34.60924731917758</v>
      </c>
      <c r="L28" s="12">
        <f t="shared" si="2"/>
        <v>-3.1184753852055</v>
      </c>
      <c r="M28" s="11">
        <f t="shared" si="3"/>
        <v>181.3245219122912</v>
      </c>
      <c r="N28" s="15">
        <f t="shared" si="8"/>
        <v>0.21563858652848078</v>
      </c>
      <c r="O28" s="45">
        <f t="shared" si="4"/>
        <v>0.20000000000000284</v>
      </c>
      <c r="P28" s="2">
        <f t="shared" si="5"/>
        <v>0.07088459017722926</v>
      </c>
      <c r="Q28" s="2">
        <f t="shared" si="6"/>
        <v>0.03841060889137552</v>
      </c>
      <c r="R28" s="2">
        <f t="shared" si="7"/>
        <v>0.20349537345989055</v>
      </c>
      <c r="BL28"/>
      <c r="BT28"/>
      <c r="BU28"/>
      <c r="BX28"/>
    </row>
    <row r="29" spans="1:76" ht="12">
      <c r="A29" t="s">
        <v>87</v>
      </c>
      <c r="B29">
        <v>61.43</v>
      </c>
      <c r="C29">
        <v>38.18</v>
      </c>
      <c r="D29">
        <v>72.39</v>
      </c>
      <c r="E29" s="23">
        <f t="shared" si="9"/>
        <v>81.8414595422149</v>
      </c>
      <c r="F29" s="2">
        <f t="shared" si="10"/>
        <v>1.0854533903763466</v>
      </c>
      <c r="G29" s="5">
        <f t="shared" si="0"/>
        <v>62.19189812673083</v>
      </c>
      <c r="H29" s="3">
        <v>61.3</v>
      </c>
      <c r="I29" s="2">
        <v>39.6</v>
      </c>
      <c r="J29" s="2">
        <v>72.2999999999999</v>
      </c>
      <c r="K29" s="23">
        <f t="shared" si="1"/>
        <v>82.43451946848471</v>
      </c>
      <c r="L29" s="2">
        <f t="shared" si="2"/>
        <v>1.069706940599448</v>
      </c>
      <c r="M29" s="5">
        <f t="shared" si="3"/>
        <v>61.28969301219982</v>
      </c>
      <c r="N29" s="13">
        <f t="shared" si="8"/>
        <v>1.4287756996813825</v>
      </c>
      <c r="O29" s="32">
        <f t="shared" si="4"/>
        <v>-0.13000000000000256</v>
      </c>
      <c r="P29" s="2">
        <f t="shared" si="5"/>
        <v>0.5930599262698024</v>
      </c>
      <c r="Q29" s="2">
        <f t="shared" si="6"/>
        <v>1.2933599359238246</v>
      </c>
      <c r="R29" s="2">
        <f t="shared" si="7"/>
        <v>0.6083063526572914</v>
      </c>
      <c r="BL29"/>
      <c r="BT29"/>
      <c r="BU29"/>
      <c r="BX29"/>
    </row>
    <row r="30" spans="1:76" ht="12">
      <c r="A30" t="s">
        <v>88</v>
      </c>
      <c r="B30">
        <v>21.32</v>
      </c>
      <c r="C30">
        <v>30.14</v>
      </c>
      <c r="D30">
        <v>-27.62</v>
      </c>
      <c r="E30" s="23">
        <f t="shared" si="9"/>
        <v>40.881340486828464</v>
      </c>
      <c r="F30" s="2">
        <f t="shared" si="10"/>
        <v>-0.7417970050468681</v>
      </c>
      <c r="G30" s="5">
        <f t="shared" si="0"/>
        <v>317.4981623553698</v>
      </c>
      <c r="H30" s="3">
        <v>17.3</v>
      </c>
      <c r="I30" s="2">
        <v>22.2999999999999</v>
      </c>
      <c r="J30" s="2">
        <v>-22</v>
      </c>
      <c r="K30" s="23">
        <f t="shared" si="1"/>
        <v>31.325548678355112</v>
      </c>
      <c r="L30" s="2">
        <f t="shared" si="2"/>
        <v>-0.7786262578869414</v>
      </c>
      <c r="M30" s="5">
        <f t="shared" si="3"/>
        <v>315.3880016050134</v>
      </c>
      <c r="N30" s="13">
        <f t="shared" si="8"/>
        <v>10.450377983594736</v>
      </c>
      <c r="O30" s="32">
        <f t="shared" si="4"/>
        <v>-4.02</v>
      </c>
      <c r="P30" s="2">
        <f t="shared" si="5"/>
        <v>-9.555791808473352</v>
      </c>
      <c r="Q30" s="2">
        <f t="shared" si="6"/>
        <v>1.3178933618146684</v>
      </c>
      <c r="R30" s="2">
        <f t="shared" si="7"/>
        <v>5.305826863427628</v>
      </c>
      <c r="BL30"/>
      <c r="BT30"/>
      <c r="BU30"/>
      <c r="BX30"/>
    </row>
    <row r="31" spans="1:76" ht="12">
      <c r="A31" t="s">
        <v>89</v>
      </c>
      <c r="B31">
        <v>52.66</v>
      </c>
      <c r="C31">
        <v>-44.49</v>
      </c>
      <c r="D31">
        <v>38.56</v>
      </c>
      <c r="E31" s="23">
        <f t="shared" si="9"/>
        <v>58.874728874110325</v>
      </c>
      <c r="F31" s="2">
        <f t="shared" si="10"/>
        <v>2.427476283892695</v>
      </c>
      <c r="G31" s="5">
        <f t="shared" si="0"/>
        <v>139.0841459351523</v>
      </c>
      <c r="H31" s="3">
        <v>53</v>
      </c>
      <c r="I31" s="2">
        <v>-39.4999999999999</v>
      </c>
      <c r="J31" s="2">
        <v>29.4</v>
      </c>
      <c r="K31" s="23">
        <f t="shared" si="1"/>
        <v>49.24032899971315</v>
      </c>
      <c r="L31" s="2">
        <f t="shared" si="2"/>
        <v>2.5017470930949903</v>
      </c>
      <c r="M31" s="5">
        <f t="shared" si="3"/>
        <v>143.3395498434652</v>
      </c>
      <c r="N31" s="13">
        <f t="shared" si="8"/>
        <v>10.43653678190237</v>
      </c>
      <c r="O31" s="32">
        <f t="shared" si="4"/>
        <v>0.3400000000000034</v>
      </c>
      <c r="P31" s="2">
        <f t="shared" si="5"/>
        <v>-9.634399874397175</v>
      </c>
      <c r="Q31" s="2">
        <f t="shared" si="6"/>
        <v>3.998004384717052</v>
      </c>
      <c r="R31" s="2">
        <f t="shared" si="7"/>
        <v>3.404814294045427</v>
      </c>
      <c r="BL31"/>
      <c r="BT31"/>
      <c r="BU31"/>
      <c r="BX31"/>
    </row>
    <row r="32" spans="1:76" ht="12">
      <c r="A32" t="s">
        <v>53</v>
      </c>
      <c r="B32">
        <v>97.35</v>
      </c>
      <c r="C32">
        <v>-0.96</v>
      </c>
      <c r="D32">
        <v>0.75</v>
      </c>
      <c r="E32" s="23">
        <f t="shared" si="9"/>
        <v>1.2182364302548172</v>
      </c>
      <c r="F32" s="2">
        <f t="shared" si="10"/>
        <v>2.4783896608836997</v>
      </c>
      <c r="G32" s="5">
        <f t="shared" si="0"/>
        <v>142.00126755749534</v>
      </c>
      <c r="H32" s="3">
        <v>95.3</v>
      </c>
      <c r="I32" s="2">
        <v>-0.1</v>
      </c>
      <c r="J32" s="2">
        <v>1.22464679914735E-17</v>
      </c>
      <c r="K32" s="23">
        <f t="shared" si="1"/>
        <v>0.1</v>
      </c>
      <c r="L32" s="2">
        <f t="shared" si="2"/>
        <v>3.141592653589793</v>
      </c>
      <c r="M32" s="5">
        <f t="shared" si="3"/>
        <v>180</v>
      </c>
      <c r="N32" s="13">
        <f t="shared" si="8"/>
        <v>2.3461883982323304</v>
      </c>
      <c r="O32" s="32">
        <f t="shared" si="4"/>
        <v>-2.049999999999997</v>
      </c>
      <c r="P32" s="2">
        <f t="shared" si="5"/>
        <v>-1.1182364302548171</v>
      </c>
      <c r="Q32" s="2">
        <f t="shared" si="6"/>
        <v>0.22726039261376665</v>
      </c>
      <c r="R32" s="2">
        <f t="shared" si="7"/>
        <v>2.318655773566008</v>
      </c>
      <c r="BL32"/>
      <c r="BT32"/>
      <c r="BU32"/>
      <c r="BX32"/>
    </row>
    <row r="33" spans="1:76" ht="12">
      <c r="A33" t="s">
        <v>0</v>
      </c>
      <c r="B33">
        <v>80.21</v>
      </c>
      <c r="C33">
        <v>0.2</v>
      </c>
      <c r="D33">
        <v>-0.09</v>
      </c>
      <c r="E33" s="23">
        <f t="shared" si="9"/>
        <v>0.2193171219946131</v>
      </c>
      <c r="F33" s="2">
        <f t="shared" si="10"/>
        <v>-0.42285392613294065</v>
      </c>
      <c r="G33" s="5">
        <f t="shared" si="0"/>
        <v>335.77225468204585</v>
      </c>
      <c r="H33" s="3">
        <v>80.3</v>
      </c>
      <c r="I33" s="2">
        <v>0.0999999999999999</v>
      </c>
      <c r="J33" s="2">
        <v>-0.1</v>
      </c>
      <c r="K33" s="23">
        <f t="shared" si="1"/>
        <v>0.14142135623730945</v>
      </c>
      <c r="L33" s="2">
        <f t="shared" si="2"/>
        <v>-0.7853981633974488</v>
      </c>
      <c r="M33" s="5">
        <f t="shared" si="3"/>
        <v>315</v>
      </c>
      <c r="N33" s="13">
        <f t="shared" si="8"/>
        <v>0.13490737563232277</v>
      </c>
      <c r="O33" s="32">
        <f t="shared" si="4"/>
        <v>0.09000000000000341</v>
      </c>
      <c r="P33" s="2">
        <f t="shared" si="5"/>
        <v>-0.07789576575730364</v>
      </c>
      <c r="Q33" s="2">
        <f t="shared" si="6"/>
        <v>0.0634999974573488</v>
      </c>
      <c r="R33" s="2">
        <f t="shared" si="7"/>
        <v>0.13437105923539877</v>
      </c>
      <c r="BL33"/>
      <c r="BT33"/>
      <c r="BU33"/>
      <c r="BX33"/>
    </row>
    <row r="34" spans="1:76" ht="12">
      <c r="A34" t="s">
        <v>18</v>
      </c>
      <c r="B34">
        <v>65.78</v>
      </c>
      <c r="C34">
        <v>-0.09</v>
      </c>
      <c r="D34">
        <v>-0.19</v>
      </c>
      <c r="E34" s="23">
        <f t="shared" si="9"/>
        <v>0.2102379604162864</v>
      </c>
      <c r="F34" s="2">
        <f t="shared" si="10"/>
        <v>-2.0131705497716412</v>
      </c>
      <c r="G34" s="5">
        <f t="shared" si="0"/>
        <v>244.65382405805332</v>
      </c>
      <c r="H34" s="3">
        <v>65.6</v>
      </c>
      <c r="I34" s="2">
        <v>-1.83697019872102E-17</v>
      </c>
      <c r="J34" s="2">
        <v>-0.1</v>
      </c>
      <c r="K34" s="23">
        <f t="shared" si="1"/>
        <v>0.1</v>
      </c>
      <c r="L34" s="2">
        <f t="shared" si="2"/>
        <v>-1.5707963267948968</v>
      </c>
      <c r="M34" s="5">
        <f t="shared" si="3"/>
        <v>270</v>
      </c>
      <c r="N34" s="13">
        <f t="shared" si="8"/>
        <v>0.22045407685049156</v>
      </c>
      <c r="O34" s="32">
        <f t="shared" si="4"/>
        <v>-0.18000000000000682</v>
      </c>
      <c r="P34" s="2">
        <f t="shared" si="5"/>
        <v>-0.11023796041628639</v>
      </c>
      <c r="Q34" s="2">
        <f t="shared" si="6"/>
        <v>0.06362068911334795</v>
      </c>
      <c r="R34" s="2">
        <f t="shared" si="7"/>
        <v>0.21988149804275448</v>
      </c>
      <c r="BL34"/>
      <c r="BT34"/>
      <c r="BU34"/>
      <c r="BX34"/>
    </row>
    <row r="35" spans="1:76" ht="12">
      <c r="A35" t="s">
        <v>1</v>
      </c>
      <c r="B35">
        <v>50.62</v>
      </c>
      <c r="C35">
        <v>-0.14</v>
      </c>
      <c r="D35">
        <v>0.12</v>
      </c>
      <c r="E35" s="23">
        <f>SQRT(C35^2+D35^2)</f>
        <v>0.18439088914585774</v>
      </c>
      <c r="F35" s="2">
        <f>ATAN2(C35,D35)</f>
        <v>2.4329663814621227</v>
      </c>
      <c r="G35" s="5">
        <f t="shared" si="0"/>
        <v>139.3987053549955</v>
      </c>
      <c r="H35" s="3">
        <v>50.7</v>
      </c>
      <c r="I35" s="2">
        <v>-0.1</v>
      </c>
      <c r="J35" s="2">
        <v>1.22464679914735E-17</v>
      </c>
      <c r="K35" s="23">
        <f>SQRT(I35^2+J35^2)</f>
        <v>0.1</v>
      </c>
      <c r="L35" s="2">
        <f>ATAN2(I35,J35)</f>
        <v>3.141592653589793</v>
      </c>
      <c r="M35" s="5">
        <f t="shared" si="3"/>
        <v>180</v>
      </c>
      <c r="N35" s="13">
        <f>((B35-H35)^2+(C35-I35)^2+(D35-J35)^2)^0.5</f>
        <v>0.14966629547096053</v>
      </c>
      <c r="O35" s="32">
        <f t="shared" si="4"/>
        <v>0.0800000000000054</v>
      </c>
      <c r="P35" s="2">
        <f t="shared" si="5"/>
        <v>-0.08439088914585774</v>
      </c>
      <c r="Q35" s="2">
        <f t="shared" si="6"/>
        <v>0.09422408306357535</v>
      </c>
      <c r="R35" s="2">
        <f t="shared" si="7"/>
        <v>0.14911189870783165</v>
      </c>
      <c r="BL35"/>
      <c r="BT35"/>
      <c r="BU35"/>
      <c r="BX35"/>
    </row>
    <row r="36" spans="1:76" ht="12">
      <c r="A36" t="s">
        <v>16</v>
      </c>
      <c r="B36">
        <v>35.51</v>
      </c>
      <c r="C36">
        <v>-0.16</v>
      </c>
      <c r="D36">
        <v>-0.02</v>
      </c>
      <c r="E36" s="23">
        <f>SQRT(C36^2+D36^2)</f>
        <v>0.161245154965971</v>
      </c>
      <c r="F36" s="2">
        <f>ATAN2(C36,D36)</f>
        <v>-3.017237659043032</v>
      </c>
      <c r="G36" s="5">
        <f t="shared" si="0"/>
        <v>187.1250163489018</v>
      </c>
      <c r="H36" s="3">
        <v>35.1</v>
      </c>
      <c r="I36" s="2">
        <v>0.399999999999999</v>
      </c>
      <c r="J36" s="2">
        <v>-0.4</v>
      </c>
      <c r="K36" s="23">
        <f>SQRT(I36^2+J36^2)</f>
        <v>0.5656854249492373</v>
      </c>
      <c r="L36" s="2">
        <f>ATAN2(I36,J36)</f>
        <v>-0.7853981633974495</v>
      </c>
      <c r="M36" s="5">
        <f t="shared" si="3"/>
        <v>314.99999999999994</v>
      </c>
      <c r="N36" s="13">
        <f>((B36-H36)^2+(C36-I36)^2+(D36-J36)^2)^0.5</f>
        <v>0.7912648102879314</v>
      </c>
      <c r="O36" s="32">
        <f t="shared" si="4"/>
        <v>-0.4099999999999966</v>
      </c>
      <c r="P36" s="2">
        <f t="shared" si="5"/>
        <v>0.4044402699832663</v>
      </c>
      <c r="Q36" s="2">
        <f t="shared" si="6"/>
        <v>0.542612263053335</v>
      </c>
      <c r="R36" s="2">
        <f t="shared" si="7"/>
        <v>0.7888806752324412</v>
      </c>
      <c r="BL36"/>
      <c r="BT36"/>
      <c r="BU36"/>
      <c r="BX36"/>
    </row>
    <row r="37" spans="1:76" ht="12">
      <c r="A37" t="s">
        <v>52</v>
      </c>
      <c r="B37">
        <v>15.8</v>
      </c>
      <c r="C37">
        <v>-0.43</v>
      </c>
      <c r="D37">
        <v>-1.2</v>
      </c>
      <c r="E37" s="23">
        <f>SQRT(C37^2+D37^2)</f>
        <v>1.2747156545677159</v>
      </c>
      <c r="F37" s="2">
        <f>ATAN2(C37,D37)</f>
        <v>-1.9148756757947072</v>
      </c>
      <c r="G37" s="5">
        <f t="shared" si="0"/>
        <v>250.28570548470196</v>
      </c>
      <c r="H37" s="3">
        <v>16.1</v>
      </c>
      <c r="I37" s="2">
        <v>0.399999999999999</v>
      </c>
      <c r="J37" s="2">
        <v>-2.1</v>
      </c>
      <c r="K37" s="23">
        <f>SQRT(I37^2+J37^2)</f>
        <v>2.1377558326431947</v>
      </c>
      <c r="L37" s="2">
        <f>ATAN2(I37,J37)</f>
        <v>-1.3825748214901263</v>
      </c>
      <c r="M37" s="5">
        <f t="shared" si="3"/>
        <v>280.7842978675626</v>
      </c>
      <c r="N37" s="13">
        <f>((B37-H37)^2+(C37-I37)^2+(D37-J37)^2)^0.5</f>
        <v>1.2605157674539413</v>
      </c>
      <c r="O37" s="32">
        <f t="shared" si="4"/>
        <v>0.3000000000000007</v>
      </c>
      <c r="P37" s="2">
        <f t="shared" si="5"/>
        <v>0.8630401780754788</v>
      </c>
      <c r="Q37" s="2">
        <f t="shared" si="6"/>
        <v>0.8683672328153823</v>
      </c>
      <c r="R37" s="2">
        <f t="shared" si="7"/>
        <v>1.2174755770821832</v>
      </c>
      <c r="BL37"/>
      <c r="BT37"/>
      <c r="BU37"/>
      <c r="BX37"/>
    </row>
    <row r="38" spans="1:76" ht="12">
      <c r="A38" t="s">
        <v>28</v>
      </c>
      <c r="B38">
        <v>7.55</v>
      </c>
      <c r="C38">
        <v>0.01</v>
      </c>
      <c r="D38">
        <v>-0.43</v>
      </c>
      <c r="E38" s="23">
        <f>SQRT(C38^2+D38^2)</f>
        <v>0.4301162633521313</v>
      </c>
      <c r="F38" s="2">
        <f>ATAN2(C38,D38)</f>
        <v>-1.5475447039844337</v>
      </c>
      <c r="G38" s="5">
        <f t="shared" si="0"/>
        <v>271.3322198538696</v>
      </c>
      <c r="H38" s="3">
        <v>10.6</v>
      </c>
      <c r="I38" s="2">
        <v>1.7</v>
      </c>
      <c r="J38" s="2">
        <v>2.5</v>
      </c>
      <c r="K38" s="23">
        <f>SQRT(I38^2+J38^2)</f>
        <v>3.023243291566195</v>
      </c>
      <c r="L38" s="2">
        <f>ATAN2(I38,J38)</f>
        <v>0.973619668702219</v>
      </c>
      <c r="M38" s="5">
        <f t="shared" si="3"/>
        <v>55.7842978675626</v>
      </c>
      <c r="N38" s="13">
        <f>((B38-H38)^2+(C38-I38)^2+(D38-J38)^2)^0.5</f>
        <v>4.554503265999488</v>
      </c>
      <c r="O38" s="32">
        <f t="shared" si="4"/>
        <v>3.05</v>
      </c>
      <c r="P38" s="2">
        <f t="shared" si="5"/>
        <v>2.593127028214064</v>
      </c>
      <c r="Q38" s="2">
        <f t="shared" si="6"/>
        <v>2.1717946992166866</v>
      </c>
      <c r="R38" s="2">
        <f t="shared" si="7"/>
        <v>4.519987608350078</v>
      </c>
      <c r="BL38"/>
      <c r="BT38"/>
      <c r="BU38"/>
      <c r="BX38"/>
    </row>
    <row r="39" spans="1:76" ht="12">
      <c r="A39" s="4"/>
      <c r="E39" s="28"/>
      <c r="F39" s="2" t="s">
        <v>60</v>
      </c>
      <c r="G39" s="5">
        <f>B32-B38</f>
        <v>89.8</v>
      </c>
      <c r="H39" s="3"/>
      <c r="I39" s="2"/>
      <c r="J39" s="2"/>
      <c r="K39" s="23"/>
      <c r="L39" s="2" t="s">
        <v>60</v>
      </c>
      <c r="M39" s="5">
        <f>H32-H38</f>
        <v>84.7</v>
      </c>
      <c r="N39" s="16">
        <f>AVERAGE(N2:N37)</f>
        <v>3.433581293046872</v>
      </c>
      <c r="O39" s="46">
        <f>AVERAGE(O2:O38)</f>
        <v>-0.18324324324324887</v>
      </c>
      <c r="P39" s="1">
        <f>AVERAGE(P2:P37)</f>
        <v>-0.8069720185932101</v>
      </c>
      <c r="Q39" s="1">
        <f>AVERAGE(Q2:Q4,Q7:Q10,Q14:Q17,Q23)</f>
        <v>1.7614842925144025</v>
      </c>
      <c r="R39" s="16">
        <f>AVERAGE(R2:R37)</f>
        <v>1.8549394676969935</v>
      </c>
      <c r="BL39"/>
      <c r="BT39"/>
      <c r="BU39"/>
      <c r="BX39"/>
    </row>
    <row r="40" spans="6:76" ht="12">
      <c r="F40" t="s">
        <v>30</v>
      </c>
      <c r="G40" s="5">
        <f>(B32-B35)/G39</f>
        <v>0.5203786191536748</v>
      </c>
      <c r="L40" s="2" t="s">
        <v>29</v>
      </c>
      <c r="M40" s="2">
        <f>$G$39-M39</f>
        <v>5.099999999999994</v>
      </c>
      <c r="N40" s="2">
        <f>AVERAGE(N32:N37)</f>
        <v>0.817166120654663</v>
      </c>
      <c r="O40" s="33"/>
      <c r="P40" s="5">
        <f>(H32-H35)/M39</f>
        <v>0.5265643447461629</v>
      </c>
      <c r="BL40"/>
      <c r="BT40"/>
      <c r="BU40"/>
      <c r="BX40"/>
    </row>
    <row r="41" spans="64:76" ht="12">
      <c r="BL41"/>
      <c r="BT41"/>
      <c r="BU41"/>
      <c r="BX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926"/>
  <sheetViews>
    <sheetView workbookViewId="0" topLeftCell="A1">
      <selection activeCell="E2" sqref="E2:G18"/>
    </sheetView>
  </sheetViews>
  <sheetFormatPr defaultColWidth="9.00390625" defaultRowHeight="12"/>
  <cols>
    <col min="1" max="1" width="24.25390625" style="0" customWidth="1"/>
    <col min="2" max="2" width="13.75390625" style="0" customWidth="1"/>
    <col min="3" max="8" width="7.875" style="0" customWidth="1"/>
    <col min="9" max="9" width="29.125" style="0" customWidth="1"/>
    <col min="11" max="18" width="80.75390625" style="0" bestFit="1" customWidth="1"/>
    <col min="19" max="19" width="7.375" style="0" bestFit="1" customWidth="1"/>
    <col min="20" max="23" width="80.75390625" style="0" bestFit="1" customWidth="1"/>
    <col min="24" max="24" width="50.375" style="0" bestFit="1" customWidth="1"/>
    <col min="25" max="29" width="80.75390625" style="0" bestFit="1" customWidth="1"/>
    <col min="30" max="30" width="61.00390625" style="0" bestFit="1" customWidth="1"/>
    <col min="31" max="33" width="80.75390625" style="0" bestFit="1" customWidth="1"/>
    <col min="34" max="34" width="6.375" style="0" bestFit="1" customWidth="1"/>
    <col min="35" max="38" width="80.75390625" style="0" bestFit="1" customWidth="1"/>
    <col min="39" max="39" width="36.125" style="0" bestFit="1" customWidth="1"/>
    <col min="40" max="40" width="46.375" style="0" bestFit="1" customWidth="1"/>
    <col min="41" max="41" width="80.75390625" style="0" bestFit="1" customWidth="1"/>
    <col min="42" max="42" width="48.75390625" style="0" bestFit="1" customWidth="1"/>
    <col min="43" max="44" width="80.75390625" style="0" bestFit="1" customWidth="1"/>
    <col min="45" max="45" width="57.00390625" style="0" bestFit="1" customWidth="1"/>
    <col min="46" max="51" width="80.75390625" style="0" bestFit="1" customWidth="1"/>
    <col min="52" max="52" width="52.375" style="0" bestFit="1" customWidth="1"/>
    <col min="53" max="53" width="80.75390625" style="0" bestFit="1" customWidth="1"/>
    <col min="54" max="54" width="68.75390625" style="0" bestFit="1" customWidth="1"/>
    <col min="55" max="55" width="80.00390625" style="0" bestFit="1" customWidth="1"/>
    <col min="56" max="56" width="80.75390625" style="0" bestFit="1" customWidth="1"/>
    <col min="57" max="57" width="34.375" style="0" bestFit="1" customWidth="1"/>
    <col min="58" max="64" width="80.75390625" style="0" bestFit="1" customWidth="1"/>
    <col min="65" max="65" width="34.00390625" style="0" bestFit="1" customWidth="1"/>
    <col min="66" max="66" width="80.75390625" style="0" bestFit="1" customWidth="1"/>
    <col min="67" max="67" width="20.00390625" style="0" bestFit="1" customWidth="1"/>
    <col min="68" max="68" width="80.75390625" style="0" bestFit="1" customWidth="1"/>
    <col min="69" max="69" width="14.00390625" style="0" bestFit="1" customWidth="1"/>
    <col min="70" max="70" width="7.875" style="0" customWidth="1"/>
    <col min="71" max="74" width="80.75390625" style="0" bestFit="1" customWidth="1"/>
    <col min="75" max="75" width="35.125" style="0" bestFit="1" customWidth="1"/>
    <col min="76" max="77" width="80.75390625" style="0" bestFit="1" customWidth="1"/>
    <col min="78" max="78" width="61.00390625" style="0" bestFit="1" customWidth="1"/>
    <col min="79" max="83" width="80.75390625" style="0" bestFit="1" customWidth="1"/>
    <col min="84" max="84" width="17.375" style="0" bestFit="1" customWidth="1"/>
    <col min="85" max="85" width="3.375" style="0" bestFit="1" customWidth="1"/>
    <col min="86" max="86" width="5.125" style="0" bestFit="1" customWidth="1"/>
    <col min="87" max="90" width="80.75390625" style="0" bestFit="1" customWidth="1"/>
    <col min="91" max="91" width="20.00390625" style="0" bestFit="1" customWidth="1"/>
    <col min="92" max="93" width="80.75390625" style="0" bestFit="1" customWidth="1"/>
    <col min="94" max="94" width="18.25390625" style="0" bestFit="1" customWidth="1"/>
    <col min="95" max="95" width="80.75390625" style="0" bestFit="1" customWidth="1"/>
    <col min="96" max="96" width="40.25390625" style="0" bestFit="1" customWidth="1"/>
    <col min="97" max="102" width="80.75390625" style="0" bestFit="1" customWidth="1"/>
    <col min="103" max="103" width="3.75390625" style="0" bestFit="1" customWidth="1"/>
    <col min="104" max="105" width="80.75390625" style="0" bestFit="1" customWidth="1"/>
    <col min="106" max="16384" width="80.75390625" style="0" customWidth="1"/>
  </cols>
  <sheetData>
    <row r="1" spans="1:9" ht="12">
      <c r="A1" t="s">
        <v>55</v>
      </c>
      <c r="I1" t="s">
        <v>55</v>
      </c>
    </row>
    <row r="2" spans="1:9" ht="12">
      <c r="A2" t="s">
        <v>57</v>
      </c>
      <c r="B2">
        <v>70.7</v>
      </c>
      <c r="D2">
        <v>2</v>
      </c>
      <c r="E2">
        <f ca="1">INDIRECT("b"&amp;2)</f>
        <v>70.7</v>
      </c>
      <c r="F2">
        <f ca="1">INDIRECT("b"&amp;3)</f>
        <v>10.1</v>
      </c>
      <c r="G2">
        <f ca="1">INDIRECT("b"&amp;4)</f>
        <v>-16.1</v>
      </c>
      <c r="I2" t="s">
        <v>57</v>
      </c>
    </row>
    <row r="3" spans="1:9" ht="12">
      <c r="A3" t="s">
        <v>33</v>
      </c>
      <c r="B3">
        <v>10.1</v>
      </c>
      <c r="D3">
        <f>$D2+53</f>
        <v>55</v>
      </c>
      <c r="E3">
        <f ca="1" t="shared" si="0" ref="E3:E38">INDIRECT("b"&amp;$D2+53)</f>
        <v>23.8</v>
      </c>
      <c r="F3">
        <f ca="1">INDIRECT("b"&amp;$D2+54)</f>
        <v>24.8999999999999</v>
      </c>
      <c r="G3">
        <f ca="1">INDIRECT("b"&amp;$D2+55)</f>
        <v>-49.7</v>
      </c>
      <c r="I3" t="s">
        <v>33</v>
      </c>
    </row>
    <row r="4" spans="1:9" ht="12">
      <c r="A4" t="s">
        <v>34</v>
      </c>
      <c r="B4">
        <v>-16.1</v>
      </c>
      <c r="D4">
        <f>$D3+53</f>
        <v>108</v>
      </c>
      <c r="E4">
        <f ca="1" t="shared" si="0"/>
        <v>86.3</v>
      </c>
      <c r="F4">
        <f ca="1" t="shared" si="1" ref="F4:F36">INDIRECT("b"&amp;$D3+54)</f>
        <v>-14.9999999999999</v>
      </c>
      <c r="G4">
        <f ca="1" t="shared" si="2" ref="G4:G36">INDIRECT("b"&amp;$D3+55)</f>
        <v>-13.7</v>
      </c>
      <c r="I4" t="s">
        <v>34</v>
      </c>
    </row>
    <row r="5" spans="1:9" ht="12">
      <c r="A5" t="s">
        <v>35</v>
      </c>
      <c r="D5">
        <f>$D4+53</f>
        <v>161</v>
      </c>
      <c r="E5">
        <f ca="1" t="shared" si="0"/>
        <v>58</v>
      </c>
      <c r="F5">
        <f ca="1" t="shared" si="1"/>
        <v>-38</v>
      </c>
      <c r="G5">
        <f ca="1" t="shared" si="2"/>
        <v>-37.9999999999999</v>
      </c>
      <c r="I5" t="s">
        <v>35</v>
      </c>
    </row>
    <row r="6" spans="1:9" ht="12">
      <c r="A6" t="s">
        <v>99</v>
      </c>
      <c r="D6">
        <f aca="true" t="shared" si="3" ref="D6:D20">$D5+53</f>
        <v>214</v>
      </c>
      <c r="E6">
        <f ca="1" t="shared" si="0"/>
        <v>79.2</v>
      </c>
      <c r="F6">
        <f ca="1" t="shared" si="1"/>
        <v>-16</v>
      </c>
      <c r="G6">
        <f ca="1" t="shared" si="2"/>
        <v>16</v>
      </c>
      <c r="I6" t="s">
        <v>99</v>
      </c>
    </row>
    <row r="7" spans="1:9" ht="12">
      <c r="A7" t="s">
        <v>57</v>
      </c>
      <c r="B7">
        <v>67.1</v>
      </c>
      <c r="D7">
        <f t="shared" si="3"/>
        <v>267</v>
      </c>
      <c r="E7">
        <f ca="1" t="shared" si="0"/>
        <v>53.7</v>
      </c>
      <c r="F7">
        <f ca="1" t="shared" si="1"/>
        <v>-49</v>
      </c>
      <c r="G7">
        <f ca="1" t="shared" si="2"/>
        <v>24</v>
      </c>
      <c r="I7" t="s">
        <v>57</v>
      </c>
    </row>
    <row r="8" spans="1:9" ht="12">
      <c r="A8" t="s">
        <v>33</v>
      </c>
      <c r="B8">
        <v>10.0483286242776</v>
      </c>
      <c r="D8">
        <f t="shared" si="3"/>
        <v>320</v>
      </c>
      <c r="E8">
        <f ca="1" t="shared" si="0"/>
        <v>92.9</v>
      </c>
      <c r="F8">
        <f ca="1" t="shared" si="1"/>
        <v>-1.99999999999999</v>
      </c>
      <c r="G8">
        <f ca="1" t="shared" si="2"/>
        <v>26</v>
      </c>
      <c r="I8" t="s">
        <v>33</v>
      </c>
    </row>
    <row r="9" spans="1:9" ht="12">
      <c r="A9" t="s">
        <v>34</v>
      </c>
      <c r="B9">
        <v>-11.9327738543275</v>
      </c>
      <c r="D9">
        <f t="shared" si="3"/>
        <v>373</v>
      </c>
      <c r="E9">
        <f ca="1" t="shared" si="0"/>
        <v>91</v>
      </c>
      <c r="F9">
        <f ca="1" t="shared" si="1"/>
        <v>4.77612251667467E-15</v>
      </c>
      <c r="G9">
        <f ca="1" t="shared" si="2"/>
        <v>78</v>
      </c>
      <c r="I9" t="s">
        <v>34</v>
      </c>
    </row>
    <row r="10" spans="1:9" ht="12">
      <c r="A10" t="s">
        <v>35</v>
      </c>
      <c r="D10">
        <f t="shared" si="3"/>
        <v>426</v>
      </c>
      <c r="E10">
        <f ca="1" t="shared" si="0"/>
        <v>75.2999999999999</v>
      </c>
      <c r="F10">
        <f ca="1" t="shared" si="1"/>
        <v>21</v>
      </c>
      <c r="G10">
        <f ca="1" t="shared" si="2"/>
        <v>23.9999999999999</v>
      </c>
      <c r="I10" t="s">
        <v>35</v>
      </c>
    </row>
    <row r="11" spans="1:9" ht="12">
      <c r="A11" t="s">
        <v>100</v>
      </c>
      <c r="D11">
        <f t="shared" si="3"/>
        <v>479</v>
      </c>
      <c r="E11">
        <f ca="1" t="shared" si="0"/>
        <v>53.7</v>
      </c>
      <c r="F11">
        <f ca="1" t="shared" si="1"/>
        <v>68</v>
      </c>
      <c r="G11">
        <f ca="1" t="shared" si="2"/>
        <v>39</v>
      </c>
      <c r="I11" t="s">
        <v>100</v>
      </c>
    </row>
    <row r="12" spans="1:9" ht="12">
      <c r="A12" t="s">
        <v>57</v>
      </c>
      <c r="B12">
        <v>67.7</v>
      </c>
      <c r="D12">
        <f t="shared" si="3"/>
        <v>532</v>
      </c>
      <c r="E12">
        <f ca="1" t="shared" si="0"/>
        <v>77.6</v>
      </c>
      <c r="F12">
        <f ca="1" t="shared" si="1"/>
        <v>23.9999999999999</v>
      </c>
      <c r="G12">
        <f ca="1" t="shared" si="2"/>
        <v>3</v>
      </c>
      <c r="I12" t="s">
        <v>57</v>
      </c>
    </row>
    <row r="13" spans="1:9" ht="12">
      <c r="A13" t="s">
        <v>33</v>
      </c>
      <c r="B13">
        <v>-7.89332257715546</v>
      </c>
      <c r="D13">
        <f t="shared" si="3"/>
        <v>585</v>
      </c>
      <c r="E13">
        <f ca="1" t="shared" si="0"/>
        <v>54.9</v>
      </c>
      <c r="F13">
        <f ca="1" t="shared" si="1"/>
        <v>67</v>
      </c>
      <c r="G13">
        <f ca="1" t="shared" si="2"/>
        <v>1.99999999999999</v>
      </c>
      <c r="I13" t="s">
        <v>33</v>
      </c>
    </row>
    <row r="14" spans="1:9" ht="12">
      <c r="A14" t="s">
        <v>34</v>
      </c>
      <c r="B14">
        <v>19.4376939108441</v>
      </c>
      <c r="D14">
        <f t="shared" si="3"/>
        <v>638</v>
      </c>
      <c r="E14">
        <f ca="1" t="shared" si="0"/>
        <v>96.9</v>
      </c>
      <c r="F14">
        <f ca="1" t="shared" si="1"/>
        <v>1</v>
      </c>
      <c r="G14">
        <f ca="1" t="shared" si="2"/>
        <v>1</v>
      </c>
      <c r="I14" t="s">
        <v>34</v>
      </c>
    </row>
    <row r="15" spans="1:9" ht="12">
      <c r="A15" t="s">
        <v>35</v>
      </c>
      <c r="D15">
        <f t="shared" si="3"/>
        <v>691</v>
      </c>
      <c r="E15">
        <f ca="1" t="shared" si="0"/>
        <v>64.7</v>
      </c>
      <c r="F15">
        <f ca="1" t="shared" si="1"/>
        <v>8</v>
      </c>
      <c r="G15">
        <f ca="1" t="shared" si="2"/>
        <v>5</v>
      </c>
      <c r="I15" t="s">
        <v>35</v>
      </c>
    </row>
    <row r="16" spans="1:9" ht="12">
      <c r="A16" t="s">
        <v>54</v>
      </c>
      <c r="D16">
        <f t="shared" si="3"/>
        <v>744</v>
      </c>
      <c r="E16">
        <f ca="1" t="shared" si="0"/>
        <v>28.2</v>
      </c>
      <c r="F16">
        <f ca="1" t="shared" si="1"/>
        <v>1.99999999999999</v>
      </c>
      <c r="G16">
        <f ca="1" t="shared" si="2"/>
        <v>-6</v>
      </c>
      <c r="I16" t="s">
        <v>54</v>
      </c>
    </row>
    <row r="17" spans="1:9" ht="12">
      <c r="A17" t="s">
        <v>57</v>
      </c>
      <c r="B17">
        <v>73.6999999999999</v>
      </c>
      <c r="D17">
        <f t="shared" si="3"/>
        <v>797</v>
      </c>
      <c r="E17">
        <f ca="1" t="shared" si="0"/>
        <v>73.2999999999999</v>
      </c>
      <c r="F17">
        <f ca="1" t="shared" si="1"/>
        <v>6.12323399573676E-17</v>
      </c>
      <c r="G17">
        <f ca="1" t="shared" si="2"/>
        <v>1</v>
      </c>
      <c r="I17" t="s">
        <v>57</v>
      </c>
    </row>
    <row r="18" spans="1:9" ht="12">
      <c r="A18" t="s">
        <v>33</v>
      </c>
      <c r="B18">
        <v>16.0945079253732</v>
      </c>
      <c r="D18">
        <f t="shared" si="3"/>
        <v>850</v>
      </c>
      <c r="E18">
        <f ca="1" t="shared" si="0"/>
        <v>27.8</v>
      </c>
      <c r="F18">
        <f ca="1" t="shared" si="1"/>
        <v>-1.83697019872102E-16</v>
      </c>
      <c r="G18">
        <f ca="1" t="shared" si="2"/>
        <v>-1</v>
      </c>
      <c r="I18" t="s">
        <v>33</v>
      </c>
    </row>
    <row r="19" spans="1:9" ht="12">
      <c r="A19" t="s">
        <v>34</v>
      </c>
      <c r="B19">
        <v>-17.8113643654578</v>
      </c>
      <c r="D19">
        <f t="shared" si="3"/>
        <v>903</v>
      </c>
      <c r="E19">
        <f ca="1" t="shared" si="0"/>
        <v>0</v>
      </c>
      <c r="F19">
        <f ca="1" t="shared" si="1"/>
        <v>0</v>
      </c>
      <c r="G19">
        <f ca="1" t="shared" si="2"/>
        <v>57.1480888075074</v>
      </c>
      <c r="I19" t="s">
        <v>34</v>
      </c>
    </row>
    <row r="20" spans="1:9" ht="12">
      <c r="A20" t="s">
        <v>35</v>
      </c>
      <c r="D20">
        <f t="shared" si="3"/>
        <v>956</v>
      </c>
      <c r="E20">
        <f ca="1" t="shared" si="0"/>
        <v>0</v>
      </c>
      <c r="F20">
        <f ca="1" t="shared" si="1"/>
        <v>0</v>
      </c>
      <c r="G20">
        <f ca="1" t="shared" si="2"/>
        <v>0</v>
      </c>
      <c r="I20" t="s">
        <v>35</v>
      </c>
    </row>
    <row r="21" spans="1:9" ht="12">
      <c r="A21" t="s">
        <v>44</v>
      </c>
      <c r="D21">
        <f>$D20+53</f>
        <v>1009</v>
      </c>
      <c r="E21">
        <f ca="1" t="shared" si="0"/>
        <v>0</v>
      </c>
      <c r="F21">
        <f ca="1" t="shared" si="1"/>
        <v>0</v>
      </c>
      <c r="G21">
        <f ca="1" t="shared" si="2"/>
        <v>0</v>
      </c>
      <c r="I21" t="s">
        <v>44</v>
      </c>
    </row>
    <row r="22" spans="1:9" ht="12">
      <c r="A22" t="s">
        <v>57</v>
      </c>
      <c r="B22">
        <v>57.1</v>
      </c>
      <c r="D22">
        <f>$D21+53</f>
        <v>1062</v>
      </c>
      <c r="E22">
        <f ca="1" t="shared" si="0"/>
        <v>0</v>
      </c>
      <c r="F22">
        <f ca="1" t="shared" si="1"/>
        <v>0</v>
      </c>
      <c r="G22">
        <f ca="1" t="shared" si="2"/>
        <v>0</v>
      </c>
      <c r="I22" t="s">
        <v>57</v>
      </c>
    </row>
    <row r="23" spans="1:9" ht="12">
      <c r="A23" t="s">
        <v>33</v>
      </c>
      <c r="B23">
        <v>-0.171593866398447</v>
      </c>
      <c r="D23">
        <f>$D22+53</f>
        <v>1115</v>
      </c>
      <c r="E23">
        <f ca="1" t="shared" si="0"/>
        <v>0</v>
      </c>
      <c r="F23">
        <f ca="1" t="shared" si="1"/>
        <v>0</v>
      </c>
      <c r="G23">
        <f ca="1" t="shared" si="2"/>
        <v>0</v>
      </c>
      <c r="I23" t="s">
        <v>33</v>
      </c>
    </row>
    <row r="24" spans="1:9" ht="12">
      <c r="A24" t="s">
        <v>34</v>
      </c>
      <c r="B24">
        <v>2.39385787903426</v>
      </c>
      <c r="D24">
        <f aca="true" t="shared" si="4" ref="D24:D30">$D23+53</f>
        <v>1168</v>
      </c>
      <c r="E24">
        <f ca="1" t="shared" si="0"/>
        <v>0</v>
      </c>
      <c r="F24">
        <f ca="1" t="shared" si="1"/>
        <v>0</v>
      </c>
      <c r="G24">
        <f ca="1" t="shared" si="2"/>
        <v>0</v>
      </c>
      <c r="I24" t="s">
        <v>34</v>
      </c>
    </row>
    <row r="25" spans="1:9" ht="12">
      <c r="A25" t="s">
        <v>35</v>
      </c>
      <c r="D25">
        <f t="shared" si="4"/>
        <v>1221</v>
      </c>
      <c r="E25">
        <f ca="1" t="shared" si="0"/>
        <v>0</v>
      </c>
      <c r="F25">
        <f ca="1" t="shared" si="1"/>
        <v>0</v>
      </c>
      <c r="G25">
        <f ca="1" t="shared" si="2"/>
        <v>0</v>
      </c>
      <c r="I25" t="s">
        <v>35</v>
      </c>
    </row>
    <row r="26" spans="1:9" ht="12">
      <c r="A26" t="s">
        <v>45</v>
      </c>
      <c r="D26">
        <f t="shared" si="4"/>
        <v>1274</v>
      </c>
      <c r="E26">
        <f ca="1" t="shared" si="0"/>
        <v>0</v>
      </c>
      <c r="F26">
        <f ca="1" t="shared" si="1"/>
        <v>0</v>
      </c>
      <c r="G26">
        <f ca="1" t="shared" si="2"/>
        <v>0</v>
      </c>
      <c r="I26" t="s">
        <v>45</v>
      </c>
    </row>
    <row r="27" spans="1:9" ht="12">
      <c r="A27" t="s">
        <v>57</v>
      </c>
      <c r="B27">
        <v>57.1</v>
      </c>
      <c r="D27">
        <f t="shared" si="4"/>
        <v>1327</v>
      </c>
      <c r="E27">
        <f ca="1" t="shared" si="0"/>
        <v>0</v>
      </c>
      <c r="F27">
        <f ca="1" t="shared" si="1"/>
        <v>0</v>
      </c>
      <c r="G27">
        <f ca="1" t="shared" si="2"/>
        <v>0</v>
      </c>
      <c r="I27" t="s">
        <v>57</v>
      </c>
    </row>
    <row r="28" spans="1:9" ht="12">
      <c r="A28" t="s">
        <v>33</v>
      </c>
      <c r="B28">
        <v>-0.171593866398447</v>
      </c>
      <c r="D28">
        <f t="shared" si="4"/>
        <v>1380</v>
      </c>
      <c r="E28">
        <f ca="1" t="shared" si="0"/>
        <v>0</v>
      </c>
      <c r="F28">
        <f ca="1" t="shared" si="1"/>
        <v>0</v>
      </c>
      <c r="G28">
        <f ca="1" t="shared" si="2"/>
        <v>0</v>
      </c>
      <c r="I28" t="s">
        <v>33</v>
      </c>
    </row>
    <row r="29" spans="1:9" ht="12">
      <c r="A29" t="s">
        <v>34</v>
      </c>
      <c r="B29">
        <v>2.39385787903426</v>
      </c>
      <c r="D29">
        <f t="shared" si="4"/>
        <v>1433</v>
      </c>
      <c r="E29">
        <f ca="1" t="shared" si="0"/>
        <v>0</v>
      </c>
      <c r="F29">
        <f ca="1" t="shared" si="1"/>
        <v>0</v>
      </c>
      <c r="G29">
        <f ca="1" t="shared" si="2"/>
        <v>0</v>
      </c>
      <c r="I29" t="s">
        <v>34</v>
      </c>
    </row>
    <row r="30" spans="1:9" ht="12">
      <c r="A30" t="s">
        <v>35</v>
      </c>
      <c r="D30">
        <f t="shared" si="4"/>
        <v>1486</v>
      </c>
      <c r="E30">
        <f ca="1" t="shared" si="0"/>
        <v>0</v>
      </c>
      <c r="F30">
        <f ca="1" t="shared" si="1"/>
        <v>0</v>
      </c>
      <c r="G30">
        <f ca="1" t="shared" si="2"/>
        <v>0</v>
      </c>
      <c r="I30" t="s">
        <v>35</v>
      </c>
    </row>
    <row r="31" spans="1:9" ht="12">
      <c r="A31" t="s">
        <v>46</v>
      </c>
      <c r="B31">
        <v>10</v>
      </c>
      <c r="D31">
        <f aca="true" t="shared" si="5" ref="D31:D38">$D30+53</f>
        <v>1539</v>
      </c>
      <c r="E31">
        <f ca="1" t="shared" si="0"/>
        <v>0</v>
      </c>
      <c r="F31">
        <f ca="1" t="shared" si="1"/>
        <v>0</v>
      </c>
      <c r="G31">
        <f ca="1" t="shared" si="2"/>
        <v>0</v>
      </c>
      <c r="I31" t="s">
        <v>46</v>
      </c>
    </row>
    <row r="32" spans="1:9" ht="12">
      <c r="A32" t="s">
        <v>47</v>
      </c>
      <c r="D32">
        <f t="shared" si="5"/>
        <v>1592</v>
      </c>
      <c r="E32">
        <f ca="1" t="shared" si="0"/>
        <v>0</v>
      </c>
      <c r="F32">
        <f ca="1" t="shared" si="1"/>
        <v>0</v>
      </c>
      <c r="G32">
        <f ca="1" t="shared" si="2"/>
        <v>0</v>
      </c>
      <c r="I32" t="s">
        <v>47</v>
      </c>
    </row>
    <row r="33" spans="1:9" ht="12">
      <c r="A33" t="s">
        <v>48</v>
      </c>
      <c r="D33">
        <f t="shared" si="5"/>
        <v>1645</v>
      </c>
      <c r="E33">
        <f ca="1" t="shared" si="0"/>
        <v>0</v>
      </c>
      <c r="F33">
        <f ca="1" t="shared" si="1"/>
        <v>0</v>
      </c>
      <c r="G33">
        <f ca="1" t="shared" si="2"/>
        <v>0</v>
      </c>
      <c r="I33" t="s">
        <v>48</v>
      </c>
    </row>
    <row r="34" spans="1:9" ht="12">
      <c r="A34" t="s">
        <v>57</v>
      </c>
      <c r="B34">
        <v>70.7</v>
      </c>
      <c r="D34">
        <f t="shared" si="5"/>
        <v>1698</v>
      </c>
      <c r="E34">
        <f ca="1" t="shared" si="0"/>
        <v>0</v>
      </c>
      <c r="F34">
        <f ca="1" t="shared" si="1"/>
        <v>0</v>
      </c>
      <c r="G34">
        <f ca="1" t="shared" si="2"/>
        <v>0</v>
      </c>
      <c r="I34" t="s">
        <v>57</v>
      </c>
    </row>
    <row r="35" spans="1:9" ht="12">
      <c r="A35" t="s">
        <v>33</v>
      </c>
      <c r="B35">
        <v>19.0057885919001</v>
      </c>
      <c r="D35">
        <f t="shared" si="5"/>
        <v>1751</v>
      </c>
      <c r="E35">
        <f ca="1" t="shared" si="0"/>
        <v>0</v>
      </c>
      <c r="F35">
        <f ca="1" t="shared" si="1"/>
        <v>0</v>
      </c>
      <c r="G35">
        <f ca="1" t="shared" si="2"/>
        <v>0</v>
      </c>
      <c r="I35" t="s">
        <v>33</v>
      </c>
    </row>
    <row r="36" spans="1:9" ht="12">
      <c r="A36" t="s">
        <v>34</v>
      </c>
      <c r="B36">
        <v>302.101248895835</v>
      </c>
      <c r="D36">
        <f t="shared" si="5"/>
        <v>1804</v>
      </c>
      <c r="E36">
        <f ca="1" t="shared" si="0"/>
        <v>0</v>
      </c>
      <c r="F36">
        <f ca="1" t="shared" si="1"/>
        <v>0</v>
      </c>
      <c r="G36">
        <f ca="1" t="shared" si="2"/>
        <v>0</v>
      </c>
      <c r="I36" t="s">
        <v>34</v>
      </c>
    </row>
    <row r="37" spans="1:9" ht="12">
      <c r="A37" t="s">
        <v>35</v>
      </c>
      <c r="D37">
        <f t="shared" si="5"/>
        <v>1857</v>
      </c>
      <c r="E37">
        <f ca="1" t="shared" si="0"/>
        <v>0</v>
      </c>
      <c r="F37">
        <f ca="1">INDIRECT("b"&amp;$D36+54)</f>
        <v>0</v>
      </c>
      <c r="G37">
        <f ca="1">INDIRECT("b"&amp;$D36+55)</f>
        <v>0</v>
      </c>
      <c r="I37" t="s">
        <v>35</v>
      </c>
    </row>
    <row r="38" spans="1:9" ht="12">
      <c r="A38" t="s">
        <v>41</v>
      </c>
      <c r="D38">
        <f t="shared" si="5"/>
        <v>1910</v>
      </c>
      <c r="E38">
        <f ca="1" t="shared" si="0"/>
        <v>0</v>
      </c>
      <c r="F38">
        <f ca="1">INDIRECT("b"&amp;$D37+54)</f>
        <v>0</v>
      </c>
      <c r="G38">
        <f ca="1">INDIRECT("b"&amp;$D37+55)</f>
        <v>0</v>
      </c>
      <c r="I38" t="s">
        <v>41</v>
      </c>
    </row>
    <row r="39" spans="1:9" ht="12">
      <c r="A39" t="s">
        <v>57</v>
      </c>
      <c r="B39">
        <v>67.1</v>
      </c>
      <c r="I39" t="s">
        <v>57</v>
      </c>
    </row>
    <row r="40" spans="1:9" ht="12">
      <c r="A40" t="s">
        <v>33</v>
      </c>
      <c r="B40">
        <v>15.6</v>
      </c>
      <c r="I40" t="s">
        <v>33</v>
      </c>
    </row>
    <row r="41" spans="1:9" ht="12">
      <c r="A41" t="s">
        <v>34</v>
      </c>
      <c r="B41">
        <v>310.1</v>
      </c>
      <c r="I41" t="s">
        <v>34</v>
      </c>
    </row>
    <row r="42" spans="1:9" ht="12">
      <c r="A42" t="s">
        <v>35</v>
      </c>
      <c r="I42" t="s">
        <v>35</v>
      </c>
    </row>
    <row r="43" spans="1:9" ht="12">
      <c r="A43" t="s">
        <v>42</v>
      </c>
      <c r="I43" t="s">
        <v>42</v>
      </c>
    </row>
    <row r="44" spans="1:9" ht="12">
      <c r="A44" t="s">
        <v>57</v>
      </c>
      <c r="B44">
        <v>90</v>
      </c>
      <c r="I44" t="s">
        <v>57</v>
      </c>
    </row>
    <row r="45" spans="1:9" ht="12">
      <c r="A45" t="s">
        <v>33</v>
      </c>
      <c r="B45">
        <v>220.871003076456</v>
      </c>
      <c r="I45" t="s">
        <v>33</v>
      </c>
    </row>
    <row r="46" spans="1:9" ht="12">
      <c r="A46" t="s">
        <v>34</v>
      </c>
      <c r="B46">
        <v>54.5829447235325</v>
      </c>
      <c r="I46" t="s">
        <v>34</v>
      </c>
    </row>
    <row r="47" spans="1:9" ht="12">
      <c r="A47" t="s">
        <v>35</v>
      </c>
      <c r="I47" t="s">
        <v>35</v>
      </c>
    </row>
    <row r="48" spans="1:9" ht="12">
      <c r="A48" t="s">
        <v>63</v>
      </c>
      <c r="I48" t="s">
        <v>63</v>
      </c>
    </row>
    <row r="49" spans="1:9" ht="12">
      <c r="A49" t="s">
        <v>64</v>
      </c>
      <c r="B49">
        <v>1</v>
      </c>
      <c r="I49" t="s">
        <v>64</v>
      </c>
    </row>
    <row r="50" spans="1:9" ht="12">
      <c r="A50" t="s">
        <v>56</v>
      </c>
      <c r="I50" t="s">
        <v>137</v>
      </c>
    </row>
    <row r="51" spans="1:9" ht="12">
      <c r="A51" t="s">
        <v>65</v>
      </c>
      <c r="I51" t="s">
        <v>65</v>
      </c>
    </row>
    <row r="52" spans="1:9" ht="12">
      <c r="A52" t="s">
        <v>66</v>
      </c>
      <c r="I52" t="s">
        <v>66</v>
      </c>
    </row>
    <row r="53" spans="1:9" ht="12">
      <c r="A53" t="s">
        <v>67</v>
      </c>
      <c r="I53" t="s">
        <v>67</v>
      </c>
    </row>
    <row r="54" spans="1:9" ht="12">
      <c r="A54" t="s">
        <v>55</v>
      </c>
      <c r="I54" t="s">
        <v>55</v>
      </c>
    </row>
    <row r="55" spans="1:9" ht="12">
      <c r="A55" t="s">
        <v>57</v>
      </c>
      <c r="B55">
        <v>23.8</v>
      </c>
      <c r="I55" t="s">
        <v>57</v>
      </c>
    </row>
    <row r="56" spans="1:9" ht="12">
      <c r="A56" t="s">
        <v>33</v>
      </c>
      <c r="B56">
        <v>24.8999999999999</v>
      </c>
      <c r="I56" t="s">
        <v>33</v>
      </c>
    </row>
    <row r="57" spans="1:9" ht="12">
      <c r="A57" t="s">
        <v>34</v>
      </c>
      <c r="B57">
        <v>-49.7</v>
      </c>
      <c r="I57" t="s">
        <v>34</v>
      </c>
    </row>
    <row r="58" spans="1:9" ht="12">
      <c r="A58" t="s">
        <v>35</v>
      </c>
      <c r="I58" t="s">
        <v>35</v>
      </c>
    </row>
    <row r="59" spans="1:9" ht="12">
      <c r="A59" t="s">
        <v>99</v>
      </c>
      <c r="I59" t="s">
        <v>99</v>
      </c>
    </row>
    <row r="60" spans="1:9" ht="12">
      <c r="A60" t="s">
        <v>57</v>
      </c>
      <c r="B60">
        <v>28.6</v>
      </c>
      <c r="I60" t="s">
        <v>57</v>
      </c>
    </row>
    <row r="61" spans="1:9" ht="12">
      <c r="A61" t="s">
        <v>33</v>
      </c>
      <c r="B61">
        <v>13.3429012259857</v>
      </c>
      <c r="I61" t="s">
        <v>33</v>
      </c>
    </row>
    <row r="62" spans="1:9" ht="12">
      <c r="A62" t="s">
        <v>34</v>
      </c>
      <c r="B62">
        <v>-35.6872104103639</v>
      </c>
      <c r="I62" t="s">
        <v>34</v>
      </c>
    </row>
    <row r="63" spans="1:9" ht="12">
      <c r="A63" t="s">
        <v>35</v>
      </c>
      <c r="I63" t="s">
        <v>35</v>
      </c>
    </row>
    <row r="64" spans="1:9" ht="12">
      <c r="A64" t="s">
        <v>100</v>
      </c>
      <c r="I64" t="s">
        <v>100</v>
      </c>
    </row>
    <row r="65" spans="1:9" ht="12">
      <c r="A65" t="s">
        <v>57</v>
      </c>
      <c r="B65">
        <v>20.8</v>
      </c>
      <c r="I65" t="s">
        <v>57</v>
      </c>
    </row>
    <row r="66" spans="1:9" ht="12">
      <c r="A66" t="s">
        <v>33</v>
      </c>
      <c r="B66">
        <v>14.4620246830155</v>
      </c>
      <c r="I66" t="s">
        <v>33</v>
      </c>
    </row>
    <row r="67" spans="1:9" ht="12">
      <c r="A67" t="s">
        <v>34</v>
      </c>
      <c r="B67">
        <v>-48.4774500460636</v>
      </c>
      <c r="I67" t="s">
        <v>34</v>
      </c>
    </row>
    <row r="68" spans="1:9" ht="12">
      <c r="A68" t="s">
        <v>35</v>
      </c>
      <c r="I68" t="s">
        <v>35</v>
      </c>
    </row>
    <row r="69" spans="1:9" ht="12">
      <c r="A69" t="s">
        <v>54</v>
      </c>
      <c r="I69" t="s">
        <v>54</v>
      </c>
    </row>
    <row r="70" spans="1:9" ht="12">
      <c r="A70" t="s">
        <v>57</v>
      </c>
      <c r="B70">
        <v>26.7999999999999</v>
      </c>
      <c r="I70" t="s">
        <v>57</v>
      </c>
    </row>
    <row r="71" spans="1:9" ht="12">
      <c r="A71" t="s">
        <v>33</v>
      </c>
      <c r="B71">
        <v>36.1339326710307</v>
      </c>
      <c r="I71" t="s">
        <v>33</v>
      </c>
    </row>
    <row r="72" spans="1:9" ht="12">
      <c r="A72" t="s">
        <v>34</v>
      </c>
      <c r="B72">
        <v>-48.6346130736606</v>
      </c>
      <c r="I72" t="s">
        <v>34</v>
      </c>
    </row>
    <row r="73" spans="1:9" ht="12">
      <c r="A73" t="s">
        <v>35</v>
      </c>
      <c r="I73" t="s">
        <v>35</v>
      </c>
    </row>
    <row r="74" spans="1:9" ht="12">
      <c r="A74" t="s">
        <v>44</v>
      </c>
      <c r="I74" t="s">
        <v>44</v>
      </c>
    </row>
    <row r="75" spans="1:9" ht="12">
      <c r="A75" t="s">
        <v>57</v>
      </c>
      <c r="B75">
        <v>18.6</v>
      </c>
      <c r="I75" t="s">
        <v>57</v>
      </c>
    </row>
    <row r="76" spans="1:9" ht="12">
      <c r="A76" t="s">
        <v>33</v>
      </c>
      <c r="B76">
        <v>-5.37149135917296</v>
      </c>
      <c r="I76" t="s">
        <v>33</v>
      </c>
    </row>
    <row r="77" spans="1:9" ht="12">
      <c r="A77" t="s">
        <v>34</v>
      </c>
      <c r="B77">
        <v>-19.3689721094933</v>
      </c>
      <c r="I77" t="s">
        <v>34</v>
      </c>
    </row>
    <row r="78" spans="1:9" ht="12">
      <c r="A78" t="s">
        <v>35</v>
      </c>
      <c r="I78" t="s">
        <v>35</v>
      </c>
    </row>
    <row r="79" spans="1:9" ht="12">
      <c r="A79" t="s">
        <v>45</v>
      </c>
      <c r="I79" t="s">
        <v>45</v>
      </c>
    </row>
    <row r="80" spans="1:9" ht="12">
      <c r="A80" t="s">
        <v>57</v>
      </c>
      <c r="B80">
        <v>18.6</v>
      </c>
      <c r="I80" t="s">
        <v>57</v>
      </c>
    </row>
    <row r="81" spans="1:9" ht="12">
      <c r="A81" t="s">
        <v>33</v>
      </c>
      <c r="B81">
        <v>-5.37149135917295</v>
      </c>
      <c r="I81" t="s">
        <v>33</v>
      </c>
    </row>
    <row r="82" spans="1:9" ht="12">
      <c r="A82" t="s">
        <v>34</v>
      </c>
      <c r="B82">
        <v>-19.3689721094933</v>
      </c>
      <c r="I82" t="s">
        <v>34</v>
      </c>
    </row>
    <row r="83" spans="1:9" ht="12">
      <c r="A83" t="s">
        <v>35</v>
      </c>
      <c r="I83" t="s">
        <v>35</v>
      </c>
    </row>
    <row r="84" spans="1:9" ht="12">
      <c r="A84" t="s">
        <v>46</v>
      </c>
      <c r="B84">
        <v>10</v>
      </c>
      <c r="I84" t="s">
        <v>46</v>
      </c>
    </row>
    <row r="85" spans="1:9" ht="12">
      <c r="A85" t="s">
        <v>47</v>
      </c>
      <c r="I85" t="s">
        <v>47</v>
      </c>
    </row>
    <row r="86" spans="1:9" ht="12">
      <c r="A86" t="s">
        <v>48</v>
      </c>
      <c r="I86" t="s">
        <v>48</v>
      </c>
    </row>
    <row r="87" spans="1:9" ht="12">
      <c r="A87" t="s">
        <v>57</v>
      </c>
      <c r="B87">
        <v>23.8</v>
      </c>
      <c r="I87" t="s">
        <v>57</v>
      </c>
    </row>
    <row r="88" spans="1:9" ht="12">
      <c r="A88" t="s">
        <v>33</v>
      </c>
      <c r="B88">
        <v>55.5886679099256</v>
      </c>
      <c r="I88" t="s">
        <v>33</v>
      </c>
    </row>
    <row r="89" spans="1:9" ht="12">
      <c r="A89" t="s">
        <v>34</v>
      </c>
      <c r="B89">
        <v>296.611145921367</v>
      </c>
      <c r="I89" t="s">
        <v>34</v>
      </c>
    </row>
    <row r="90" spans="1:9" ht="12">
      <c r="A90" t="s">
        <v>35</v>
      </c>
      <c r="I90" t="s">
        <v>35</v>
      </c>
    </row>
    <row r="91" spans="1:9" ht="12">
      <c r="A91" t="s">
        <v>41</v>
      </c>
      <c r="I91" t="s">
        <v>41</v>
      </c>
    </row>
    <row r="92" spans="1:9" ht="12">
      <c r="A92" t="s">
        <v>57</v>
      </c>
      <c r="B92">
        <v>28.6</v>
      </c>
      <c r="I92" t="s">
        <v>57</v>
      </c>
    </row>
    <row r="93" spans="1:9" ht="12">
      <c r="A93" t="s">
        <v>33</v>
      </c>
      <c r="B93">
        <v>38.1</v>
      </c>
      <c r="I93" t="s">
        <v>33</v>
      </c>
    </row>
    <row r="94" spans="1:9" ht="12">
      <c r="A94" t="s">
        <v>34</v>
      </c>
      <c r="B94">
        <v>290.5</v>
      </c>
      <c r="I94" t="s">
        <v>34</v>
      </c>
    </row>
    <row r="95" spans="1:9" ht="12">
      <c r="A95" t="s">
        <v>35</v>
      </c>
      <c r="I95" t="s">
        <v>35</v>
      </c>
    </row>
    <row r="96" spans="1:9" ht="12">
      <c r="A96" t="s">
        <v>42</v>
      </c>
      <c r="I96" t="s">
        <v>42</v>
      </c>
    </row>
    <row r="97" spans="1:9" ht="12">
      <c r="A97" t="s">
        <v>57</v>
      </c>
      <c r="B97">
        <v>95</v>
      </c>
      <c r="I97" t="s">
        <v>57</v>
      </c>
    </row>
    <row r="98" spans="1:9" ht="12">
      <c r="A98" t="s">
        <v>33</v>
      </c>
      <c r="B98">
        <v>156.473639952549</v>
      </c>
      <c r="I98" t="s">
        <v>33</v>
      </c>
    </row>
    <row r="99" spans="1:9" ht="12">
      <c r="A99" t="s">
        <v>34</v>
      </c>
      <c r="B99">
        <v>35.1120111844222</v>
      </c>
      <c r="I99" t="s">
        <v>34</v>
      </c>
    </row>
    <row r="100" spans="1:9" ht="12">
      <c r="A100" t="s">
        <v>35</v>
      </c>
      <c r="I100" t="s">
        <v>35</v>
      </c>
    </row>
    <row r="101" spans="1:9" ht="12">
      <c r="A101" t="s">
        <v>63</v>
      </c>
      <c r="I101" t="s">
        <v>63</v>
      </c>
    </row>
    <row r="102" spans="1:9" ht="12">
      <c r="A102" t="s">
        <v>64</v>
      </c>
      <c r="B102">
        <v>2</v>
      </c>
      <c r="I102" t="s">
        <v>64</v>
      </c>
    </row>
    <row r="103" spans="1:9" ht="12">
      <c r="A103" t="s">
        <v>56</v>
      </c>
      <c r="I103" t="s">
        <v>137</v>
      </c>
    </row>
    <row r="104" spans="1:9" ht="12">
      <c r="A104" t="s">
        <v>65</v>
      </c>
      <c r="I104" t="s">
        <v>65</v>
      </c>
    </row>
    <row r="105" spans="1:9" ht="12">
      <c r="A105" t="s">
        <v>68</v>
      </c>
      <c r="I105" t="s">
        <v>68</v>
      </c>
    </row>
    <row r="106" spans="1:9" ht="12">
      <c r="A106" t="s">
        <v>67</v>
      </c>
      <c r="I106" t="s">
        <v>67</v>
      </c>
    </row>
    <row r="107" spans="1:9" ht="12">
      <c r="A107" t="s">
        <v>55</v>
      </c>
      <c r="I107" t="s">
        <v>55</v>
      </c>
    </row>
    <row r="108" spans="1:9" ht="12">
      <c r="A108" t="s">
        <v>57</v>
      </c>
      <c r="B108">
        <v>86.3</v>
      </c>
      <c r="I108" t="s">
        <v>57</v>
      </c>
    </row>
    <row r="109" spans="1:9" ht="12">
      <c r="A109" t="s">
        <v>33</v>
      </c>
      <c r="B109">
        <v>-14.9999999999999</v>
      </c>
      <c r="I109" t="s">
        <v>33</v>
      </c>
    </row>
    <row r="110" spans="1:9" ht="12">
      <c r="A110" t="s">
        <v>34</v>
      </c>
      <c r="B110">
        <v>-13.7</v>
      </c>
      <c r="I110" t="s">
        <v>34</v>
      </c>
    </row>
    <row r="111" spans="1:9" ht="12">
      <c r="A111" t="s">
        <v>35</v>
      </c>
      <c r="I111" t="s">
        <v>35</v>
      </c>
    </row>
    <row r="112" spans="1:9" ht="12">
      <c r="A112" t="s">
        <v>99</v>
      </c>
      <c r="I112" t="s">
        <v>99</v>
      </c>
    </row>
    <row r="113" spans="1:9" ht="12">
      <c r="A113" t="s">
        <v>57</v>
      </c>
      <c r="B113">
        <v>81</v>
      </c>
      <c r="I113" t="s">
        <v>57</v>
      </c>
    </row>
    <row r="114" spans="1:9" ht="12">
      <c r="A114" t="s">
        <v>33</v>
      </c>
      <c r="B114">
        <v>-10.843254780866</v>
      </c>
      <c r="I114" t="s">
        <v>33</v>
      </c>
    </row>
    <row r="115" spans="1:9" ht="12">
      <c r="A115" t="s">
        <v>34</v>
      </c>
      <c r="B115">
        <v>-12.1702023712518</v>
      </c>
      <c r="I115" t="s">
        <v>34</v>
      </c>
    </row>
    <row r="116" spans="1:9" ht="12">
      <c r="A116" t="s">
        <v>35</v>
      </c>
      <c r="I116" t="s">
        <v>35</v>
      </c>
    </row>
    <row r="117" spans="1:9" ht="12">
      <c r="A117" t="s">
        <v>100</v>
      </c>
      <c r="I117" t="s">
        <v>100</v>
      </c>
    </row>
    <row r="118" spans="1:9" ht="12">
      <c r="A118" t="s">
        <v>57</v>
      </c>
      <c r="B118">
        <v>83.3</v>
      </c>
      <c r="I118" t="s">
        <v>57</v>
      </c>
    </row>
    <row r="119" spans="1:9" ht="12">
      <c r="A119" t="s">
        <v>33</v>
      </c>
      <c r="B119">
        <v>-12.9297603655737</v>
      </c>
      <c r="I119" t="s">
        <v>33</v>
      </c>
    </row>
    <row r="120" spans="1:9" ht="12">
      <c r="A120" t="s">
        <v>34</v>
      </c>
      <c r="B120">
        <v>-8.20753113861364</v>
      </c>
      <c r="I120" t="s">
        <v>34</v>
      </c>
    </row>
    <row r="121" spans="1:9" ht="12">
      <c r="A121" t="s">
        <v>35</v>
      </c>
      <c r="I121" t="s">
        <v>35</v>
      </c>
    </row>
    <row r="122" spans="1:9" ht="12">
      <c r="A122" t="s">
        <v>54</v>
      </c>
      <c r="I122" t="s">
        <v>54</v>
      </c>
    </row>
    <row r="123" spans="1:9" ht="12">
      <c r="A123" t="s">
        <v>57</v>
      </c>
      <c r="B123">
        <v>89.3</v>
      </c>
      <c r="I123" t="s">
        <v>57</v>
      </c>
    </row>
    <row r="124" spans="1:9" ht="12">
      <c r="A124" t="s">
        <v>33</v>
      </c>
      <c r="B124">
        <v>-15.443413094611</v>
      </c>
      <c r="I124" t="s">
        <v>33</v>
      </c>
    </row>
    <row r="125" spans="1:9" ht="12">
      <c r="A125" t="s">
        <v>34</v>
      </c>
      <c r="B125">
        <v>-20.0583828233165</v>
      </c>
      <c r="I125" t="s">
        <v>34</v>
      </c>
    </row>
    <row r="126" spans="1:9" ht="12">
      <c r="A126" t="s">
        <v>35</v>
      </c>
      <c r="I126" t="s">
        <v>35</v>
      </c>
    </row>
    <row r="127" spans="1:9" ht="12">
      <c r="A127" t="s">
        <v>44</v>
      </c>
      <c r="I127" t="s">
        <v>44</v>
      </c>
    </row>
    <row r="128" spans="1:9" ht="12">
      <c r="A128" t="s">
        <v>57</v>
      </c>
      <c r="B128">
        <v>71</v>
      </c>
      <c r="I128" t="s">
        <v>57</v>
      </c>
    </row>
    <row r="129" spans="1:9" ht="12">
      <c r="A129" t="s">
        <v>33</v>
      </c>
      <c r="B129">
        <v>1.66097747653994</v>
      </c>
      <c r="I129" t="s">
        <v>33</v>
      </c>
    </row>
    <row r="130" spans="1:9" ht="12">
      <c r="A130" t="s">
        <v>34</v>
      </c>
      <c r="B130">
        <v>0.36215165666746</v>
      </c>
      <c r="I130" t="s">
        <v>34</v>
      </c>
    </row>
    <row r="131" spans="1:9" ht="12">
      <c r="A131" t="s">
        <v>35</v>
      </c>
      <c r="I131" t="s">
        <v>35</v>
      </c>
    </row>
    <row r="132" spans="1:9" ht="12">
      <c r="A132" t="s">
        <v>45</v>
      </c>
      <c r="I132" t="s">
        <v>45</v>
      </c>
    </row>
    <row r="133" spans="1:9" ht="12">
      <c r="A133" t="s">
        <v>57</v>
      </c>
      <c r="B133">
        <v>71</v>
      </c>
      <c r="I133" t="s">
        <v>57</v>
      </c>
    </row>
    <row r="134" spans="1:9" ht="12">
      <c r="A134" t="s">
        <v>33</v>
      </c>
      <c r="B134">
        <v>1.66097747653994</v>
      </c>
      <c r="I134" t="s">
        <v>33</v>
      </c>
    </row>
    <row r="135" spans="1:9" ht="12">
      <c r="A135" t="s">
        <v>34</v>
      </c>
      <c r="B135">
        <v>0.362151656667457</v>
      </c>
      <c r="I135" t="s">
        <v>34</v>
      </c>
    </row>
    <row r="136" spans="1:9" ht="12">
      <c r="A136" t="s">
        <v>35</v>
      </c>
      <c r="I136" t="s">
        <v>35</v>
      </c>
    </row>
    <row r="137" spans="1:9" ht="12">
      <c r="A137" t="s">
        <v>46</v>
      </c>
      <c r="B137">
        <v>10</v>
      </c>
      <c r="I137" t="s">
        <v>46</v>
      </c>
    </row>
    <row r="138" spans="1:9" ht="12">
      <c r="A138" t="s">
        <v>47</v>
      </c>
      <c r="I138" t="s">
        <v>47</v>
      </c>
    </row>
    <row r="139" spans="1:9" ht="12">
      <c r="A139" t="s">
        <v>48</v>
      </c>
      <c r="I139" t="s">
        <v>48</v>
      </c>
    </row>
    <row r="140" spans="1:9" ht="12">
      <c r="A140" t="s">
        <v>57</v>
      </c>
      <c r="B140">
        <v>86.3</v>
      </c>
      <c r="I140" t="s">
        <v>57</v>
      </c>
    </row>
    <row r="141" spans="1:9" ht="12">
      <c r="A141" t="s">
        <v>33</v>
      </c>
      <c r="B141">
        <v>20.3147729497526</v>
      </c>
      <c r="I141" t="s">
        <v>33</v>
      </c>
    </row>
    <row r="142" spans="1:9" ht="12">
      <c r="A142" t="s">
        <v>34</v>
      </c>
      <c r="B142">
        <v>222.40649355521</v>
      </c>
      <c r="I142" t="s">
        <v>34</v>
      </c>
    </row>
    <row r="143" spans="1:9" ht="12">
      <c r="A143" t="s">
        <v>35</v>
      </c>
      <c r="I143" t="s">
        <v>35</v>
      </c>
    </row>
    <row r="144" spans="1:9" ht="12">
      <c r="A144" t="s">
        <v>41</v>
      </c>
      <c r="I144" t="s">
        <v>41</v>
      </c>
    </row>
    <row r="145" spans="1:9" ht="12">
      <c r="A145" t="s">
        <v>57</v>
      </c>
      <c r="B145">
        <v>81</v>
      </c>
      <c r="I145" t="s">
        <v>57</v>
      </c>
    </row>
    <row r="146" spans="1:9" ht="12">
      <c r="A146" t="s">
        <v>33</v>
      </c>
      <c r="B146">
        <v>16.3</v>
      </c>
      <c r="I146" t="s">
        <v>33</v>
      </c>
    </row>
    <row r="147" spans="1:9" ht="12">
      <c r="A147" t="s">
        <v>34</v>
      </c>
      <c r="B147">
        <v>228.3</v>
      </c>
      <c r="I147" t="s">
        <v>34</v>
      </c>
    </row>
    <row r="148" spans="1:9" ht="12">
      <c r="A148" t="s">
        <v>35</v>
      </c>
      <c r="I148" t="s">
        <v>35</v>
      </c>
    </row>
    <row r="149" spans="1:9" ht="12">
      <c r="A149" t="s">
        <v>42</v>
      </c>
      <c r="I149" t="s">
        <v>42</v>
      </c>
    </row>
    <row r="150" spans="1:9" ht="12">
      <c r="A150" t="s">
        <v>57</v>
      </c>
      <c r="B150">
        <v>80</v>
      </c>
      <c r="I150" t="s">
        <v>57</v>
      </c>
    </row>
    <row r="151" spans="1:9" ht="12">
      <c r="A151" t="s">
        <v>33</v>
      </c>
      <c r="B151">
        <v>128</v>
      </c>
      <c r="I151" t="s">
        <v>33</v>
      </c>
    </row>
    <row r="152" spans="1:9" ht="12">
      <c r="A152" t="s">
        <v>34</v>
      </c>
      <c r="B152">
        <v>0</v>
      </c>
      <c r="I152" t="s">
        <v>34</v>
      </c>
    </row>
    <row r="153" spans="1:9" ht="12">
      <c r="A153" t="s">
        <v>35</v>
      </c>
      <c r="I153" t="s">
        <v>35</v>
      </c>
    </row>
    <row r="154" spans="1:9" ht="12">
      <c r="A154" t="s">
        <v>63</v>
      </c>
      <c r="I154" t="s">
        <v>63</v>
      </c>
    </row>
    <row r="155" spans="1:9" ht="12">
      <c r="A155" t="s">
        <v>64</v>
      </c>
      <c r="B155">
        <v>3</v>
      </c>
      <c r="I155" t="s">
        <v>64</v>
      </c>
    </row>
    <row r="156" spans="1:9" ht="12">
      <c r="A156" t="s">
        <v>56</v>
      </c>
      <c r="I156" t="s">
        <v>137</v>
      </c>
    </row>
    <row r="157" spans="1:9" ht="12">
      <c r="A157" t="s">
        <v>65</v>
      </c>
      <c r="I157" t="s">
        <v>65</v>
      </c>
    </row>
    <row r="158" spans="1:9" ht="12">
      <c r="A158" t="s">
        <v>75</v>
      </c>
      <c r="I158" t="s">
        <v>75</v>
      </c>
    </row>
    <row r="159" spans="1:9" ht="12">
      <c r="A159" t="s">
        <v>67</v>
      </c>
      <c r="I159" t="s">
        <v>67</v>
      </c>
    </row>
    <row r="160" spans="1:9" ht="12">
      <c r="A160" t="s">
        <v>55</v>
      </c>
      <c r="I160" t="s">
        <v>55</v>
      </c>
    </row>
    <row r="161" spans="1:9" ht="12">
      <c r="A161" t="s">
        <v>57</v>
      </c>
      <c r="B161">
        <v>58</v>
      </c>
      <c r="I161" t="s">
        <v>57</v>
      </c>
    </row>
    <row r="162" spans="1:9" ht="12">
      <c r="A162" t="s">
        <v>33</v>
      </c>
      <c r="B162">
        <v>-38</v>
      </c>
      <c r="I162" t="s">
        <v>33</v>
      </c>
    </row>
    <row r="163" spans="1:9" ht="12">
      <c r="A163" t="s">
        <v>34</v>
      </c>
      <c r="B163">
        <v>-37.9999999999999</v>
      </c>
      <c r="I163" t="s">
        <v>34</v>
      </c>
    </row>
    <row r="164" spans="1:9" ht="12">
      <c r="A164" t="s">
        <v>35</v>
      </c>
      <c r="I164" t="s">
        <v>35</v>
      </c>
    </row>
    <row r="165" spans="1:9" ht="12">
      <c r="A165" t="s">
        <v>99</v>
      </c>
      <c r="I165" t="s">
        <v>99</v>
      </c>
    </row>
    <row r="166" spans="1:9" ht="12">
      <c r="A166" t="s">
        <v>57</v>
      </c>
      <c r="B166">
        <v>57.9</v>
      </c>
      <c r="I166" t="s">
        <v>57</v>
      </c>
    </row>
    <row r="167" spans="1:9" ht="12">
      <c r="A167" t="s">
        <v>33</v>
      </c>
      <c r="B167">
        <v>-31.6276269591203</v>
      </c>
      <c r="I167" t="s">
        <v>33</v>
      </c>
    </row>
    <row r="168" spans="1:9" ht="12">
      <c r="A168" t="s">
        <v>34</v>
      </c>
      <c r="B168">
        <v>-36.9005855364752</v>
      </c>
      <c r="I168" t="s">
        <v>34</v>
      </c>
    </row>
    <row r="169" spans="1:9" ht="12">
      <c r="A169" t="s">
        <v>35</v>
      </c>
      <c r="I169" t="s">
        <v>35</v>
      </c>
    </row>
    <row r="170" spans="1:9" ht="12">
      <c r="A170" t="s">
        <v>100</v>
      </c>
      <c r="I170" t="s">
        <v>100</v>
      </c>
    </row>
    <row r="171" spans="1:9" ht="12">
      <c r="A171" t="s">
        <v>57</v>
      </c>
      <c r="B171">
        <v>55</v>
      </c>
      <c r="I171" t="s">
        <v>57</v>
      </c>
    </row>
    <row r="172" spans="1:9" ht="12">
      <c r="A172" t="s">
        <v>33</v>
      </c>
      <c r="B172">
        <v>-39.9255651443624</v>
      </c>
      <c r="I172" t="s">
        <v>33</v>
      </c>
    </row>
    <row r="173" spans="1:9" ht="12">
      <c r="A173" t="s">
        <v>34</v>
      </c>
      <c r="B173">
        <v>-27.9561816813651</v>
      </c>
      <c r="I173" t="s">
        <v>34</v>
      </c>
    </row>
    <row r="174" spans="1:9" ht="12">
      <c r="A174" t="s">
        <v>35</v>
      </c>
      <c r="I174" t="s">
        <v>35</v>
      </c>
    </row>
    <row r="175" spans="1:9" ht="12">
      <c r="A175" t="s">
        <v>54</v>
      </c>
      <c r="I175" t="s">
        <v>54</v>
      </c>
    </row>
    <row r="176" spans="1:9" ht="12">
      <c r="A176" t="s">
        <v>57</v>
      </c>
      <c r="B176">
        <v>60.9999999999999</v>
      </c>
      <c r="I176" t="s">
        <v>57</v>
      </c>
    </row>
    <row r="177" spans="1:9" ht="12">
      <c r="A177" t="s">
        <v>33</v>
      </c>
      <c r="B177">
        <v>-33.6919460448757</v>
      </c>
      <c r="I177" t="s">
        <v>33</v>
      </c>
    </row>
    <row r="178" spans="1:9" ht="12">
      <c r="A178" t="s">
        <v>34</v>
      </c>
      <c r="B178">
        <v>-48.1170855872522</v>
      </c>
      <c r="I178" t="s">
        <v>34</v>
      </c>
    </row>
    <row r="179" spans="1:9" ht="12">
      <c r="A179" t="s">
        <v>35</v>
      </c>
      <c r="I179" t="s">
        <v>35</v>
      </c>
    </row>
    <row r="180" spans="1:9" ht="12">
      <c r="A180" t="s">
        <v>44</v>
      </c>
      <c r="I180" t="s">
        <v>44</v>
      </c>
    </row>
    <row r="181" spans="1:9" ht="12">
      <c r="A181" t="s">
        <v>57</v>
      </c>
      <c r="B181">
        <v>47.9</v>
      </c>
      <c r="I181" t="s">
        <v>57</v>
      </c>
    </row>
    <row r="182" spans="1:9" ht="12">
      <c r="A182" t="s">
        <v>33</v>
      </c>
      <c r="B182">
        <v>-29.7669418732075</v>
      </c>
      <c r="I182" t="s">
        <v>33</v>
      </c>
    </row>
    <row r="183" spans="1:9" ht="12">
      <c r="A183" t="s">
        <v>34</v>
      </c>
      <c r="B183">
        <v>-7.09148584692121</v>
      </c>
      <c r="I183" t="s">
        <v>34</v>
      </c>
    </row>
    <row r="184" spans="1:9" ht="12">
      <c r="A184" t="s">
        <v>35</v>
      </c>
      <c r="I184" t="s">
        <v>35</v>
      </c>
    </row>
    <row r="185" spans="1:9" ht="12">
      <c r="A185" t="s">
        <v>45</v>
      </c>
      <c r="I185" t="s">
        <v>45</v>
      </c>
    </row>
    <row r="186" spans="1:9" ht="12">
      <c r="A186" t="s">
        <v>57</v>
      </c>
      <c r="B186">
        <v>47.9</v>
      </c>
      <c r="I186" t="s">
        <v>57</v>
      </c>
    </row>
    <row r="187" spans="1:9" ht="12">
      <c r="A187" t="s">
        <v>33</v>
      </c>
      <c r="B187">
        <v>-29.7669418732075</v>
      </c>
      <c r="I187" t="s">
        <v>33</v>
      </c>
    </row>
    <row r="188" spans="1:9" ht="12">
      <c r="A188" t="s">
        <v>34</v>
      </c>
      <c r="B188">
        <v>-7.09148584692119</v>
      </c>
      <c r="I188" t="s">
        <v>34</v>
      </c>
    </row>
    <row r="189" spans="1:9" ht="12">
      <c r="A189" t="s">
        <v>35</v>
      </c>
      <c r="I189" t="s">
        <v>35</v>
      </c>
    </row>
    <row r="190" spans="1:9" ht="12">
      <c r="A190" t="s">
        <v>46</v>
      </c>
      <c r="B190">
        <v>10</v>
      </c>
      <c r="I190" t="s">
        <v>46</v>
      </c>
    </row>
    <row r="191" spans="1:9" ht="12">
      <c r="A191" t="s">
        <v>47</v>
      </c>
      <c r="I191" t="s">
        <v>47</v>
      </c>
    </row>
    <row r="192" spans="1:9" ht="12">
      <c r="A192" t="s">
        <v>48</v>
      </c>
      <c r="I192" t="s">
        <v>48</v>
      </c>
    </row>
    <row r="193" spans="1:9" ht="12">
      <c r="A193" t="s">
        <v>57</v>
      </c>
      <c r="B193">
        <v>58</v>
      </c>
      <c r="I193" t="s">
        <v>57</v>
      </c>
    </row>
    <row r="194" spans="1:9" ht="12">
      <c r="A194" t="s">
        <v>33</v>
      </c>
      <c r="B194">
        <v>53.7401153701776</v>
      </c>
      <c r="I194" t="s">
        <v>33</v>
      </c>
    </row>
    <row r="195" spans="1:9" ht="12">
      <c r="A195" t="s">
        <v>34</v>
      </c>
      <c r="B195">
        <v>225</v>
      </c>
      <c r="I195" t="s">
        <v>34</v>
      </c>
    </row>
    <row r="196" spans="1:9" ht="12">
      <c r="A196" t="s">
        <v>35</v>
      </c>
      <c r="I196" t="s">
        <v>35</v>
      </c>
    </row>
    <row r="197" spans="1:9" ht="12">
      <c r="A197" t="s">
        <v>41</v>
      </c>
      <c r="I197" t="s">
        <v>41</v>
      </c>
    </row>
    <row r="198" spans="1:9" ht="12">
      <c r="A198" t="s">
        <v>57</v>
      </c>
      <c r="B198">
        <v>57.9</v>
      </c>
      <c r="I198" t="s">
        <v>57</v>
      </c>
    </row>
    <row r="199" spans="1:9" ht="12">
      <c r="A199" t="s">
        <v>33</v>
      </c>
      <c r="B199">
        <v>48.6</v>
      </c>
      <c r="I199" t="s">
        <v>33</v>
      </c>
    </row>
    <row r="200" spans="1:9" ht="12">
      <c r="A200" t="s">
        <v>34</v>
      </c>
      <c r="B200">
        <v>229.4</v>
      </c>
      <c r="I200" t="s">
        <v>34</v>
      </c>
    </row>
    <row r="201" spans="1:9" ht="12">
      <c r="A201" t="s">
        <v>35</v>
      </c>
      <c r="I201" t="s">
        <v>35</v>
      </c>
    </row>
    <row r="202" spans="1:9" ht="12">
      <c r="A202" t="s">
        <v>42</v>
      </c>
      <c r="I202" t="s">
        <v>42</v>
      </c>
    </row>
    <row r="203" spans="1:9" ht="12">
      <c r="A203" t="s">
        <v>57</v>
      </c>
      <c r="B203">
        <v>0</v>
      </c>
      <c r="I203" t="s">
        <v>57</v>
      </c>
    </row>
    <row r="204" spans="1:9" ht="12">
      <c r="A204" t="s">
        <v>33</v>
      </c>
      <c r="B204">
        <v>0</v>
      </c>
      <c r="I204" t="s">
        <v>33</v>
      </c>
    </row>
    <row r="205" spans="1:9" ht="12">
      <c r="A205" t="s">
        <v>34</v>
      </c>
      <c r="B205">
        <v>0</v>
      </c>
      <c r="I205" t="s">
        <v>34</v>
      </c>
    </row>
    <row r="206" spans="1:9" ht="12">
      <c r="A206" t="s">
        <v>35</v>
      </c>
      <c r="I206" t="s">
        <v>35</v>
      </c>
    </row>
    <row r="207" spans="1:9" ht="12">
      <c r="A207" t="s">
        <v>63</v>
      </c>
      <c r="I207" t="s">
        <v>63</v>
      </c>
    </row>
    <row r="208" spans="1:9" ht="12">
      <c r="A208" t="s">
        <v>64</v>
      </c>
      <c r="B208">
        <v>4</v>
      </c>
      <c r="I208" t="s">
        <v>64</v>
      </c>
    </row>
    <row r="209" spans="1:9" ht="12">
      <c r="A209" t="s">
        <v>56</v>
      </c>
      <c r="I209" t="s">
        <v>137</v>
      </c>
    </row>
    <row r="210" spans="1:9" ht="12">
      <c r="A210" t="s">
        <v>65</v>
      </c>
      <c r="I210" t="s">
        <v>65</v>
      </c>
    </row>
    <row r="211" spans="1:9" ht="12">
      <c r="A211" t="s">
        <v>3</v>
      </c>
      <c r="I211" t="s">
        <v>3</v>
      </c>
    </row>
    <row r="212" spans="1:9" ht="12">
      <c r="A212" t="s">
        <v>67</v>
      </c>
      <c r="I212" t="s">
        <v>67</v>
      </c>
    </row>
    <row r="213" spans="1:9" ht="12">
      <c r="A213" t="s">
        <v>55</v>
      </c>
      <c r="I213" t="s">
        <v>55</v>
      </c>
    </row>
    <row r="214" spans="1:9" ht="12">
      <c r="A214" t="s">
        <v>57</v>
      </c>
      <c r="B214">
        <v>79.2</v>
      </c>
      <c r="I214" t="s">
        <v>57</v>
      </c>
    </row>
    <row r="215" spans="1:9" ht="12">
      <c r="A215" t="s">
        <v>33</v>
      </c>
      <c r="B215">
        <v>-16</v>
      </c>
      <c r="I215" t="s">
        <v>33</v>
      </c>
    </row>
    <row r="216" spans="1:9" ht="12">
      <c r="A216" t="s">
        <v>34</v>
      </c>
      <c r="B216">
        <v>16</v>
      </c>
      <c r="I216" t="s">
        <v>34</v>
      </c>
    </row>
    <row r="217" spans="1:9" ht="12">
      <c r="A217" t="s">
        <v>35</v>
      </c>
      <c r="I217" t="s">
        <v>35</v>
      </c>
    </row>
    <row r="218" spans="1:9" ht="12">
      <c r="A218" t="s">
        <v>99</v>
      </c>
      <c r="I218" t="s">
        <v>99</v>
      </c>
    </row>
    <row r="219" spans="1:9" ht="12">
      <c r="A219" t="s">
        <v>57</v>
      </c>
      <c r="B219">
        <v>79.4</v>
      </c>
      <c r="I219" t="s">
        <v>57</v>
      </c>
    </row>
    <row r="220" spans="1:9" ht="12">
      <c r="A220" t="s">
        <v>33</v>
      </c>
      <c r="B220">
        <v>-12.7880093401999</v>
      </c>
      <c r="I220" t="s">
        <v>33</v>
      </c>
    </row>
    <row r="221" spans="1:9" ht="12">
      <c r="A221" t="s">
        <v>34</v>
      </c>
      <c r="B221">
        <v>16.9087792910948</v>
      </c>
      <c r="I221" t="s">
        <v>34</v>
      </c>
    </row>
    <row r="222" spans="1:9" ht="12">
      <c r="A222" t="s">
        <v>35</v>
      </c>
      <c r="I222" t="s">
        <v>35</v>
      </c>
    </row>
    <row r="223" spans="1:9" ht="12">
      <c r="A223" t="s">
        <v>100</v>
      </c>
      <c r="I223" t="s">
        <v>100</v>
      </c>
    </row>
    <row r="224" spans="1:9" ht="12">
      <c r="A224" t="s">
        <v>57</v>
      </c>
      <c r="B224">
        <v>76.2</v>
      </c>
      <c r="I224" t="s">
        <v>57</v>
      </c>
    </row>
    <row r="225" spans="1:9" ht="12">
      <c r="A225" t="s">
        <v>33</v>
      </c>
      <c r="B225">
        <v>-10.1106710237692</v>
      </c>
      <c r="I225" t="s">
        <v>33</v>
      </c>
    </row>
    <row r="226" spans="1:9" ht="12">
      <c r="A226" t="s">
        <v>34</v>
      </c>
      <c r="B226">
        <v>14.4395346694211</v>
      </c>
      <c r="I226" t="s">
        <v>34</v>
      </c>
    </row>
    <row r="227" spans="1:9" ht="12">
      <c r="A227" t="s">
        <v>35</v>
      </c>
      <c r="I227" t="s">
        <v>35</v>
      </c>
    </row>
    <row r="228" spans="1:9" ht="12">
      <c r="A228" t="s">
        <v>54</v>
      </c>
      <c r="I228" t="s">
        <v>54</v>
      </c>
    </row>
    <row r="229" spans="1:9" ht="12">
      <c r="A229" t="s">
        <v>57</v>
      </c>
      <c r="B229">
        <v>82.2</v>
      </c>
      <c r="I229" t="s">
        <v>57</v>
      </c>
    </row>
    <row r="230" spans="1:9" ht="12">
      <c r="A230" t="s">
        <v>33</v>
      </c>
      <c r="B230">
        <v>-22.6310551123111</v>
      </c>
      <c r="I230" t="s">
        <v>33</v>
      </c>
    </row>
    <row r="231" spans="1:9" ht="12">
      <c r="A231" t="s">
        <v>34</v>
      </c>
      <c r="B231">
        <v>15.8464353872797</v>
      </c>
      <c r="I231" t="s">
        <v>34</v>
      </c>
    </row>
    <row r="232" spans="1:9" ht="12">
      <c r="A232" t="s">
        <v>35</v>
      </c>
      <c r="I232" t="s">
        <v>35</v>
      </c>
    </row>
    <row r="233" spans="1:9" ht="12">
      <c r="A233" t="s">
        <v>44</v>
      </c>
      <c r="I233" t="s">
        <v>44</v>
      </c>
    </row>
    <row r="234" spans="1:9" ht="12">
      <c r="A234" t="s">
        <v>57</v>
      </c>
      <c r="B234">
        <v>69.4</v>
      </c>
      <c r="I234" t="s">
        <v>57</v>
      </c>
    </row>
    <row r="235" spans="1:9" ht="12">
      <c r="A235" t="s">
        <v>33</v>
      </c>
      <c r="B235">
        <v>-0.0614318156790072</v>
      </c>
      <c r="I235" t="s">
        <v>33</v>
      </c>
    </row>
    <row r="236" spans="1:9" ht="12">
      <c r="A236" t="s">
        <v>34</v>
      </c>
      <c r="B236">
        <v>3.19941027878926</v>
      </c>
      <c r="I236" t="s">
        <v>34</v>
      </c>
    </row>
    <row r="237" spans="1:9" ht="12">
      <c r="A237" t="s">
        <v>35</v>
      </c>
      <c r="I237" t="s">
        <v>35</v>
      </c>
    </row>
    <row r="238" spans="1:9" ht="12">
      <c r="A238" t="s">
        <v>45</v>
      </c>
      <c r="I238" t="s">
        <v>45</v>
      </c>
    </row>
    <row r="239" spans="1:9" ht="12">
      <c r="A239" t="s">
        <v>57</v>
      </c>
      <c r="B239">
        <v>69.4</v>
      </c>
      <c r="I239" t="s">
        <v>57</v>
      </c>
    </row>
    <row r="240" spans="1:9" ht="12">
      <c r="A240" t="s">
        <v>33</v>
      </c>
      <c r="B240">
        <v>-0.0614318156790078</v>
      </c>
      <c r="I240" t="s">
        <v>33</v>
      </c>
    </row>
    <row r="241" spans="1:9" ht="12">
      <c r="A241" t="s">
        <v>34</v>
      </c>
      <c r="B241">
        <v>3.19941027878926</v>
      </c>
      <c r="I241" t="s">
        <v>34</v>
      </c>
    </row>
    <row r="242" spans="1:9" ht="12">
      <c r="A242" t="s">
        <v>35</v>
      </c>
      <c r="I242" t="s">
        <v>35</v>
      </c>
    </row>
    <row r="243" spans="1:9" ht="12">
      <c r="A243" t="s">
        <v>46</v>
      </c>
      <c r="B243">
        <v>10</v>
      </c>
      <c r="I243" t="s">
        <v>46</v>
      </c>
    </row>
    <row r="244" spans="1:9" ht="12">
      <c r="A244" t="s">
        <v>47</v>
      </c>
      <c r="I244" t="s">
        <v>47</v>
      </c>
    </row>
    <row r="245" spans="1:9" ht="12">
      <c r="A245" t="s">
        <v>48</v>
      </c>
      <c r="I245" t="s">
        <v>48</v>
      </c>
    </row>
    <row r="246" spans="1:9" ht="12">
      <c r="A246" t="s">
        <v>57</v>
      </c>
      <c r="B246">
        <v>79.2</v>
      </c>
      <c r="I246" t="s">
        <v>57</v>
      </c>
    </row>
    <row r="247" spans="1:9" ht="12">
      <c r="A247" t="s">
        <v>33</v>
      </c>
      <c r="B247">
        <v>22.6274169979695</v>
      </c>
      <c r="I247" t="s">
        <v>33</v>
      </c>
    </row>
    <row r="248" spans="1:9" ht="12">
      <c r="A248" t="s">
        <v>34</v>
      </c>
      <c r="B248">
        <v>135</v>
      </c>
      <c r="I248" t="s">
        <v>34</v>
      </c>
    </row>
    <row r="249" spans="1:9" ht="12">
      <c r="A249" t="s">
        <v>35</v>
      </c>
      <c r="I249" t="s">
        <v>35</v>
      </c>
    </row>
    <row r="250" spans="1:9" ht="12">
      <c r="A250" t="s">
        <v>41</v>
      </c>
      <c r="I250" t="s">
        <v>41</v>
      </c>
    </row>
    <row r="251" spans="1:9" ht="12">
      <c r="A251" t="s">
        <v>57</v>
      </c>
      <c r="B251">
        <v>79.4</v>
      </c>
      <c r="I251" t="s">
        <v>57</v>
      </c>
    </row>
    <row r="252" spans="1:9" ht="12">
      <c r="A252" t="s">
        <v>33</v>
      </c>
      <c r="B252">
        <v>21.2</v>
      </c>
      <c r="I252" t="s">
        <v>33</v>
      </c>
    </row>
    <row r="253" spans="1:9" ht="12">
      <c r="A253" t="s">
        <v>34</v>
      </c>
      <c r="B253">
        <v>127.1</v>
      </c>
      <c r="I253" t="s">
        <v>34</v>
      </c>
    </row>
    <row r="254" spans="1:9" ht="12">
      <c r="A254" t="s">
        <v>35</v>
      </c>
      <c r="I254" t="s">
        <v>35</v>
      </c>
    </row>
    <row r="255" spans="1:9" ht="12">
      <c r="A255" t="s">
        <v>42</v>
      </c>
      <c r="I255" t="s">
        <v>42</v>
      </c>
    </row>
    <row r="256" spans="1:9" ht="12">
      <c r="A256" t="s">
        <v>57</v>
      </c>
      <c r="B256">
        <v>0</v>
      </c>
      <c r="I256" t="s">
        <v>57</v>
      </c>
    </row>
    <row r="257" spans="1:9" ht="12">
      <c r="A257" t="s">
        <v>33</v>
      </c>
      <c r="B257">
        <v>0</v>
      </c>
      <c r="I257" t="s">
        <v>33</v>
      </c>
    </row>
    <row r="258" spans="1:9" ht="12">
      <c r="A258" t="s">
        <v>34</v>
      </c>
      <c r="B258">
        <v>0</v>
      </c>
      <c r="I258" t="s">
        <v>34</v>
      </c>
    </row>
    <row r="259" spans="1:9" ht="12">
      <c r="A259" t="s">
        <v>35</v>
      </c>
      <c r="I259" t="s">
        <v>35</v>
      </c>
    </row>
    <row r="260" spans="1:9" ht="12">
      <c r="A260" t="s">
        <v>63</v>
      </c>
      <c r="I260" t="s">
        <v>63</v>
      </c>
    </row>
    <row r="261" spans="1:9" ht="12">
      <c r="A261" t="s">
        <v>64</v>
      </c>
      <c r="B261">
        <v>5</v>
      </c>
      <c r="I261" t="s">
        <v>64</v>
      </c>
    </row>
    <row r="262" spans="1:9" ht="12">
      <c r="A262" t="s">
        <v>56</v>
      </c>
      <c r="I262" t="s">
        <v>137</v>
      </c>
    </row>
    <row r="263" spans="1:9" ht="12">
      <c r="A263" t="s">
        <v>65</v>
      </c>
      <c r="I263" t="s">
        <v>65</v>
      </c>
    </row>
    <row r="264" spans="1:9" ht="12">
      <c r="A264" t="s">
        <v>4</v>
      </c>
      <c r="I264" t="s">
        <v>4</v>
      </c>
    </row>
    <row r="265" spans="1:9" ht="12">
      <c r="A265" t="s">
        <v>67</v>
      </c>
      <c r="I265" t="s">
        <v>67</v>
      </c>
    </row>
    <row r="266" spans="1:9" ht="12">
      <c r="A266" t="s">
        <v>55</v>
      </c>
      <c r="I266" t="s">
        <v>55</v>
      </c>
    </row>
    <row r="267" spans="1:9" ht="12">
      <c r="A267" t="s">
        <v>57</v>
      </c>
      <c r="B267">
        <v>53.7</v>
      </c>
      <c r="I267" t="s">
        <v>57</v>
      </c>
    </row>
    <row r="268" spans="1:9" ht="12">
      <c r="A268" t="s">
        <v>33</v>
      </c>
      <c r="B268">
        <v>-49</v>
      </c>
      <c r="I268" t="s">
        <v>33</v>
      </c>
    </row>
    <row r="269" spans="1:9" ht="12">
      <c r="A269" t="s">
        <v>34</v>
      </c>
      <c r="B269">
        <v>24</v>
      </c>
      <c r="I269" t="s">
        <v>34</v>
      </c>
    </row>
    <row r="270" spans="1:9" ht="12">
      <c r="A270" t="s">
        <v>35</v>
      </c>
      <c r="I270" t="s">
        <v>35</v>
      </c>
    </row>
    <row r="271" spans="1:9" ht="12">
      <c r="A271" t="s">
        <v>99</v>
      </c>
      <c r="I271" t="s">
        <v>99</v>
      </c>
    </row>
    <row r="272" spans="1:9" ht="12">
      <c r="A272" t="s">
        <v>57</v>
      </c>
      <c r="B272">
        <v>52.9</v>
      </c>
      <c r="I272" t="s">
        <v>57</v>
      </c>
    </row>
    <row r="273" spans="1:9" ht="12">
      <c r="A273" t="s">
        <v>33</v>
      </c>
      <c r="B273">
        <v>-43.8471166824782</v>
      </c>
      <c r="I273" t="s">
        <v>33</v>
      </c>
    </row>
    <row r="274" spans="1:9" ht="12">
      <c r="A274" t="s">
        <v>34</v>
      </c>
      <c r="B274">
        <v>26.2419579801725</v>
      </c>
      <c r="I274" t="s">
        <v>34</v>
      </c>
    </row>
    <row r="275" spans="1:9" ht="12">
      <c r="A275" t="s">
        <v>35</v>
      </c>
      <c r="I275" t="s">
        <v>35</v>
      </c>
    </row>
    <row r="276" spans="1:9" ht="12">
      <c r="A276" t="s">
        <v>100</v>
      </c>
      <c r="I276" t="s">
        <v>100</v>
      </c>
    </row>
    <row r="277" spans="1:9" ht="12">
      <c r="A277" t="s">
        <v>57</v>
      </c>
      <c r="B277">
        <v>50.7</v>
      </c>
      <c r="I277" t="s">
        <v>57</v>
      </c>
    </row>
    <row r="278" spans="1:9" ht="12">
      <c r="A278" t="s">
        <v>33</v>
      </c>
      <c r="B278">
        <v>-40.0478389505113</v>
      </c>
      <c r="I278" t="s">
        <v>33</v>
      </c>
    </row>
    <row r="279" spans="1:9" ht="12">
      <c r="A279" t="s">
        <v>34</v>
      </c>
      <c r="B279">
        <v>29.1984876451804</v>
      </c>
      <c r="I279" t="s">
        <v>34</v>
      </c>
    </row>
    <row r="280" spans="1:9" ht="12">
      <c r="A280" t="s">
        <v>35</v>
      </c>
      <c r="I280" t="s">
        <v>35</v>
      </c>
    </row>
    <row r="281" spans="1:9" ht="12">
      <c r="A281" t="s">
        <v>54</v>
      </c>
      <c r="I281" t="s">
        <v>54</v>
      </c>
    </row>
    <row r="282" spans="1:9" ht="12">
      <c r="A282" t="s">
        <v>57</v>
      </c>
      <c r="B282">
        <v>56.7</v>
      </c>
      <c r="I282" t="s">
        <v>57</v>
      </c>
    </row>
    <row r="283" spans="1:9" ht="12">
      <c r="A283" t="s">
        <v>33</v>
      </c>
      <c r="B283">
        <v>-57.2271426536935</v>
      </c>
      <c r="I283" t="s">
        <v>33</v>
      </c>
    </row>
    <row r="284" spans="1:9" ht="12">
      <c r="A284" t="s">
        <v>34</v>
      </c>
      <c r="B284">
        <v>16.5128149726796</v>
      </c>
      <c r="I284" t="s">
        <v>34</v>
      </c>
    </row>
    <row r="285" spans="1:9" ht="12">
      <c r="A285" t="s">
        <v>35</v>
      </c>
      <c r="I285" t="s">
        <v>35</v>
      </c>
    </row>
    <row r="286" spans="1:9" ht="12">
      <c r="A286" t="s">
        <v>44</v>
      </c>
      <c r="I286" t="s">
        <v>44</v>
      </c>
    </row>
    <row r="287" spans="1:9" ht="12">
      <c r="A287" t="s">
        <v>57</v>
      </c>
      <c r="B287">
        <v>42.9</v>
      </c>
      <c r="I287" t="s">
        <v>57</v>
      </c>
    </row>
    <row r="288" spans="1:9" ht="12">
      <c r="A288" t="s">
        <v>33</v>
      </c>
      <c r="B288">
        <v>-12.9863585595778</v>
      </c>
      <c r="I288" t="s">
        <v>33</v>
      </c>
    </row>
    <row r="289" spans="1:9" ht="12">
      <c r="A289" t="s">
        <v>34</v>
      </c>
      <c r="B289">
        <v>30.4460915613495</v>
      </c>
      <c r="I289" t="s">
        <v>34</v>
      </c>
    </row>
    <row r="290" spans="1:9" ht="12">
      <c r="A290" t="s">
        <v>35</v>
      </c>
      <c r="I290" t="s">
        <v>35</v>
      </c>
    </row>
    <row r="291" spans="1:9" ht="12">
      <c r="A291" t="s">
        <v>45</v>
      </c>
      <c r="I291" t="s">
        <v>45</v>
      </c>
    </row>
    <row r="292" spans="1:9" ht="12">
      <c r="A292" t="s">
        <v>57</v>
      </c>
      <c r="B292">
        <v>42.9</v>
      </c>
      <c r="I292" t="s">
        <v>57</v>
      </c>
    </row>
    <row r="293" spans="1:9" ht="12">
      <c r="A293" t="s">
        <v>33</v>
      </c>
      <c r="B293">
        <v>-12.9863585595778</v>
      </c>
      <c r="I293" t="s">
        <v>33</v>
      </c>
    </row>
    <row r="294" spans="1:9" ht="12">
      <c r="A294" t="s">
        <v>34</v>
      </c>
      <c r="B294">
        <v>30.4460915613495</v>
      </c>
      <c r="I294" t="s">
        <v>34</v>
      </c>
    </row>
    <row r="295" spans="1:9" ht="12">
      <c r="A295" t="s">
        <v>35</v>
      </c>
      <c r="I295" t="s">
        <v>35</v>
      </c>
    </row>
    <row r="296" spans="1:9" ht="12">
      <c r="A296" t="s">
        <v>46</v>
      </c>
      <c r="B296">
        <v>10</v>
      </c>
      <c r="I296" t="s">
        <v>46</v>
      </c>
    </row>
    <row r="297" spans="1:9" ht="12">
      <c r="A297" t="s">
        <v>47</v>
      </c>
      <c r="I297" t="s">
        <v>47</v>
      </c>
    </row>
    <row r="298" spans="1:9" ht="12">
      <c r="A298" t="s">
        <v>48</v>
      </c>
      <c r="I298" t="s">
        <v>48</v>
      </c>
    </row>
    <row r="299" spans="1:9" ht="12">
      <c r="A299" t="s">
        <v>57</v>
      </c>
      <c r="B299">
        <v>53.7</v>
      </c>
      <c r="I299" t="s">
        <v>57</v>
      </c>
    </row>
    <row r="300" spans="1:9" ht="12">
      <c r="A300" t="s">
        <v>33</v>
      </c>
      <c r="B300">
        <v>54.5618914628149</v>
      </c>
      <c r="I300" t="s">
        <v>33</v>
      </c>
    </row>
    <row r="301" spans="1:9" ht="12">
      <c r="A301" t="s">
        <v>34</v>
      </c>
      <c r="B301">
        <v>153.904575842611</v>
      </c>
      <c r="I301" t="s">
        <v>34</v>
      </c>
    </row>
    <row r="302" spans="1:9" ht="12">
      <c r="A302" t="s">
        <v>35</v>
      </c>
      <c r="I302" t="s">
        <v>35</v>
      </c>
    </row>
    <row r="303" spans="1:9" ht="12">
      <c r="A303" t="s">
        <v>41</v>
      </c>
      <c r="I303" t="s">
        <v>41</v>
      </c>
    </row>
    <row r="304" spans="1:9" ht="12">
      <c r="A304" t="s">
        <v>57</v>
      </c>
      <c r="B304">
        <v>52.9</v>
      </c>
      <c r="I304" t="s">
        <v>57</v>
      </c>
    </row>
    <row r="305" spans="1:9" ht="12">
      <c r="A305" t="s">
        <v>33</v>
      </c>
      <c r="B305">
        <v>51.1</v>
      </c>
      <c r="I305" t="s">
        <v>33</v>
      </c>
    </row>
    <row r="306" spans="1:9" ht="12">
      <c r="A306" t="s">
        <v>34</v>
      </c>
      <c r="B306">
        <v>149.099999999999</v>
      </c>
      <c r="I306" t="s">
        <v>34</v>
      </c>
    </row>
    <row r="307" spans="1:9" ht="12">
      <c r="A307" t="s">
        <v>35</v>
      </c>
      <c r="I307" t="s">
        <v>35</v>
      </c>
    </row>
    <row r="308" spans="1:9" ht="12">
      <c r="A308" t="s">
        <v>42</v>
      </c>
      <c r="I308" t="s">
        <v>42</v>
      </c>
    </row>
    <row r="309" spans="1:9" ht="12">
      <c r="A309" t="s">
        <v>57</v>
      </c>
      <c r="B309">
        <v>0</v>
      </c>
      <c r="I309" t="s">
        <v>57</v>
      </c>
    </row>
    <row r="310" spans="1:9" ht="12">
      <c r="A310" t="s">
        <v>33</v>
      </c>
      <c r="B310">
        <v>0</v>
      </c>
      <c r="I310" t="s">
        <v>33</v>
      </c>
    </row>
    <row r="311" spans="1:9" ht="12">
      <c r="A311" t="s">
        <v>34</v>
      </c>
      <c r="B311">
        <v>0</v>
      </c>
      <c r="I311" t="s">
        <v>34</v>
      </c>
    </row>
    <row r="312" spans="1:9" ht="12">
      <c r="A312" t="s">
        <v>35</v>
      </c>
      <c r="I312" t="s">
        <v>35</v>
      </c>
    </row>
    <row r="313" spans="1:9" ht="12">
      <c r="A313" t="s">
        <v>63</v>
      </c>
      <c r="I313" t="s">
        <v>63</v>
      </c>
    </row>
    <row r="314" spans="1:9" ht="12">
      <c r="A314" t="s">
        <v>64</v>
      </c>
      <c r="B314">
        <v>6</v>
      </c>
      <c r="I314" t="s">
        <v>64</v>
      </c>
    </row>
    <row r="315" spans="1:9" ht="12">
      <c r="A315" t="s">
        <v>56</v>
      </c>
      <c r="I315" t="s">
        <v>137</v>
      </c>
    </row>
    <row r="316" spans="1:9" ht="12">
      <c r="A316" t="s">
        <v>65</v>
      </c>
      <c r="I316" t="s">
        <v>65</v>
      </c>
    </row>
    <row r="317" spans="1:9" ht="12">
      <c r="A317" t="s">
        <v>5</v>
      </c>
      <c r="I317" t="s">
        <v>5</v>
      </c>
    </row>
    <row r="318" spans="1:9" ht="12">
      <c r="A318" t="s">
        <v>67</v>
      </c>
      <c r="I318" t="s">
        <v>67</v>
      </c>
    </row>
    <row r="319" spans="1:9" ht="12">
      <c r="A319" t="s">
        <v>55</v>
      </c>
      <c r="I319" t="s">
        <v>55</v>
      </c>
    </row>
    <row r="320" spans="1:9" ht="12">
      <c r="A320" t="s">
        <v>57</v>
      </c>
      <c r="B320">
        <v>92.9</v>
      </c>
      <c r="I320" t="s">
        <v>57</v>
      </c>
    </row>
    <row r="321" spans="1:9" ht="12">
      <c r="A321" t="s">
        <v>33</v>
      </c>
      <c r="B321">
        <v>-1.99999999999999</v>
      </c>
      <c r="I321" t="s">
        <v>33</v>
      </c>
    </row>
    <row r="322" spans="1:9" ht="12">
      <c r="A322" t="s">
        <v>34</v>
      </c>
      <c r="B322">
        <v>26</v>
      </c>
      <c r="I322" t="s">
        <v>34</v>
      </c>
    </row>
    <row r="323" spans="1:9" ht="12">
      <c r="A323" t="s">
        <v>35</v>
      </c>
      <c r="I323" t="s">
        <v>35</v>
      </c>
    </row>
    <row r="324" spans="1:9" ht="12">
      <c r="A324" t="s">
        <v>99</v>
      </c>
      <c r="I324" t="s">
        <v>99</v>
      </c>
    </row>
    <row r="325" spans="1:9" ht="12">
      <c r="A325" t="s">
        <v>57</v>
      </c>
      <c r="B325">
        <v>93.7</v>
      </c>
      <c r="I325" t="s">
        <v>57</v>
      </c>
    </row>
    <row r="326" spans="1:9" ht="12">
      <c r="A326" t="s">
        <v>33</v>
      </c>
      <c r="B326">
        <v>0.460751951191796</v>
      </c>
      <c r="I326" t="s">
        <v>33</v>
      </c>
    </row>
    <row r="327" spans="1:9" ht="12">
      <c r="A327" t="s">
        <v>34</v>
      </c>
      <c r="B327">
        <v>32.996783292307</v>
      </c>
      <c r="I327" t="s">
        <v>34</v>
      </c>
    </row>
    <row r="328" spans="1:9" ht="12">
      <c r="A328" t="s">
        <v>35</v>
      </c>
      <c r="I328" t="s">
        <v>35</v>
      </c>
    </row>
    <row r="329" spans="1:9" ht="12">
      <c r="A329" t="s">
        <v>100</v>
      </c>
      <c r="I329" t="s">
        <v>100</v>
      </c>
    </row>
    <row r="330" spans="1:9" ht="12">
      <c r="A330" t="s">
        <v>57</v>
      </c>
      <c r="B330">
        <v>89.9</v>
      </c>
      <c r="I330" t="s">
        <v>57</v>
      </c>
    </row>
    <row r="331" spans="1:9" ht="12">
      <c r="A331" t="s">
        <v>33</v>
      </c>
      <c r="B331">
        <v>2.05721017475841</v>
      </c>
      <c r="I331" t="s">
        <v>33</v>
      </c>
    </row>
    <row r="332" spans="1:9" ht="12">
      <c r="A332" t="s">
        <v>34</v>
      </c>
      <c r="B332">
        <v>20.9761719598397</v>
      </c>
      <c r="I332" t="s">
        <v>34</v>
      </c>
    </row>
    <row r="333" spans="1:9" ht="12">
      <c r="A333" t="s">
        <v>35</v>
      </c>
      <c r="I333" t="s">
        <v>35</v>
      </c>
    </row>
    <row r="334" spans="1:9" ht="12">
      <c r="A334" t="s">
        <v>54</v>
      </c>
      <c r="I334" t="s">
        <v>54</v>
      </c>
    </row>
    <row r="335" spans="1:9" ht="12">
      <c r="A335" t="s">
        <v>57</v>
      </c>
      <c r="B335">
        <v>95.9</v>
      </c>
      <c r="I335" t="s">
        <v>57</v>
      </c>
    </row>
    <row r="336" spans="1:9" ht="12">
      <c r="A336" t="s">
        <v>33</v>
      </c>
      <c r="B336">
        <v>-7.72780813122764</v>
      </c>
      <c r="I336" t="s">
        <v>33</v>
      </c>
    </row>
    <row r="337" spans="1:9" ht="12">
      <c r="A337" t="s">
        <v>34</v>
      </c>
      <c r="B337">
        <v>30.1006491241474</v>
      </c>
      <c r="I337" t="s">
        <v>34</v>
      </c>
    </row>
    <row r="338" spans="1:9" ht="12">
      <c r="A338" t="s">
        <v>35</v>
      </c>
      <c r="I338" t="s">
        <v>35</v>
      </c>
    </row>
    <row r="339" spans="1:9" ht="12">
      <c r="A339" t="s">
        <v>44</v>
      </c>
      <c r="I339" t="s">
        <v>44</v>
      </c>
    </row>
    <row r="340" spans="1:9" ht="12">
      <c r="A340" t="s">
        <v>57</v>
      </c>
      <c r="B340">
        <v>83.7</v>
      </c>
      <c r="I340" t="s">
        <v>57</v>
      </c>
    </row>
    <row r="341" spans="1:9" ht="12">
      <c r="A341" t="s">
        <v>33</v>
      </c>
      <c r="B341">
        <v>8.98535397773378</v>
      </c>
      <c r="I341" t="s">
        <v>33</v>
      </c>
    </row>
    <row r="342" spans="1:9" ht="12">
      <c r="A342" t="s">
        <v>34</v>
      </c>
      <c r="B342">
        <v>12.010970564231</v>
      </c>
      <c r="I342" t="s">
        <v>34</v>
      </c>
    </row>
    <row r="343" spans="1:9" ht="12">
      <c r="A343" t="s">
        <v>35</v>
      </c>
      <c r="I343" t="s">
        <v>35</v>
      </c>
    </row>
    <row r="344" spans="1:9" ht="12">
      <c r="A344" t="s">
        <v>45</v>
      </c>
      <c r="I344" t="s">
        <v>45</v>
      </c>
    </row>
    <row r="345" spans="1:9" ht="12">
      <c r="A345" t="s">
        <v>57</v>
      </c>
      <c r="B345">
        <v>83.7</v>
      </c>
      <c r="I345" t="s">
        <v>57</v>
      </c>
    </row>
    <row r="346" spans="1:9" ht="12">
      <c r="A346" t="s">
        <v>33</v>
      </c>
      <c r="B346">
        <v>8.98535397773379</v>
      </c>
      <c r="I346" t="s">
        <v>33</v>
      </c>
    </row>
    <row r="347" spans="1:9" ht="12">
      <c r="A347" t="s">
        <v>34</v>
      </c>
      <c r="B347">
        <v>12.0109705642309</v>
      </c>
      <c r="I347" t="s">
        <v>34</v>
      </c>
    </row>
    <row r="348" spans="1:9" ht="12">
      <c r="A348" t="s">
        <v>35</v>
      </c>
      <c r="I348" t="s">
        <v>35</v>
      </c>
    </row>
    <row r="349" spans="1:9" ht="12">
      <c r="A349" t="s">
        <v>46</v>
      </c>
      <c r="B349">
        <v>10</v>
      </c>
      <c r="I349" t="s">
        <v>46</v>
      </c>
    </row>
    <row r="350" spans="1:9" ht="12">
      <c r="A350" t="s">
        <v>47</v>
      </c>
      <c r="I350" t="s">
        <v>47</v>
      </c>
    </row>
    <row r="351" spans="1:9" ht="12">
      <c r="A351" t="s">
        <v>48</v>
      </c>
      <c r="I351" t="s">
        <v>48</v>
      </c>
    </row>
    <row r="352" spans="1:9" ht="12">
      <c r="A352" t="s">
        <v>57</v>
      </c>
      <c r="B352">
        <v>92.9</v>
      </c>
      <c r="I352" t="s">
        <v>57</v>
      </c>
    </row>
    <row r="353" spans="1:9" ht="12">
      <c r="A353" t="s">
        <v>33</v>
      </c>
      <c r="B353">
        <v>26.0768096208106</v>
      </c>
      <c r="I353" t="s">
        <v>33</v>
      </c>
    </row>
    <row r="354" spans="1:9" ht="12">
      <c r="A354" t="s">
        <v>34</v>
      </c>
      <c r="B354">
        <v>94.3987053549955</v>
      </c>
      <c r="I354" t="s">
        <v>34</v>
      </c>
    </row>
    <row r="355" spans="1:9" ht="12">
      <c r="A355" t="s">
        <v>35</v>
      </c>
      <c r="I355" t="s">
        <v>35</v>
      </c>
    </row>
    <row r="356" spans="1:9" ht="12">
      <c r="A356" t="s">
        <v>41</v>
      </c>
      <c r="I356" t="s">
        <v>41</v>
      </c>
    </row>
    <row r="357" spans="1:9" ht="12">
      <c r="A357" t="s">
        <v>57</v>
      </c>
      <c r="B357">
        <v>93.7</v>
      </c>
      <c r="I357" t="s">
        <v>57</v>
      </c>
    </row>
    <row r="358" spans="1:9" ht="12">
      <c r="A358" t="s">
        <v>33</v>
      </c>
      <c r="B358">
        <v>33</v>
      </c>
      <c r="I358" t="s">
        <v>33</v>
      </c>
    </row>
    <row r="359" spans="1:9" ht="12">
      <c r="A359" t="s">
        <v>34</v>
      </c>
      <c r="B359">
        <v>89.2</v>
      </c>
      <c r="I359" t="s">
        <v>34</v>
      </c>
    </row>
    <row r="360" spans="1:9" ht="12">
      <c r="A360" t="s">
        <v>35</v>
      </c>
      <c r="I360" t="s">
        <v>35</v>
      </c>
    </row>
    <row r="361" spans="1:9" ht="12">
      <c r="A361" t="s">
        <v>42</v>
      </c>
      <c r="I361" t="s">
        <v>42</v>
      </c>
    </row>
    <row r="362" spans="1:9" ht="12">
      <c r="A362" t="s">
        <v>57</v>
      </c>
      <c r="B362">
        <v>0</v>
      </c>
      <c r="I362" t="s">
        <v>57</v>
      </c>
    </row>
    <row r="363" spans="1:9" ht="12">
      <c r="A363" t="s">
        <v>33</v>
      </c>
      <c r="B363">
        <v>0</v>
      </c>
      <c r="I363" t="s">
        <v>33</v>
      </c>
    </row>
    <row r="364" spans="1:9" ht="12">
      <c r="A364" t="s">
        <v>34</v>
      </c>
      <c r="B364">
        <v>0</v>
      </c>
      <c r="I364" t="s">
        <v>34</v>
      </c>
    </row>
    <row r="365" spans="1:9" ht="12">
      <c r="A365" t="s">
        <v>35</v>
      </c>
      <c r="I365" t="s">
        <v>35</v>
      </c>
    </row>
    <row r="366" spans="1:9" ht="12">
      <c r="A366" t="s">
        <v>63</v>
      </c>
      <c r="I366" t="s">
        <v>63</v>
      </c>
    </row>
    <row r="367" spans="1:9" ht="12">
      <c r="A367" t="s">
        <v>64</v>
      </c>
      <c r="B367">
        <v>7</v>
      </c>
      <c r="I367" t="s">
        <v>64</v>
      </c>
    </row>
    <row r="368" spans="1:9" ht="12">
      <c r="A368" t="s">
        <v>56</v>
      </c>
      <c r="I368" t="s">
        <v>137</v>
      </c>
    </row>
    <row r="369" spans="1:9" ht="12">
      <c r="A369" t="s">
        <v>65</v>
      </c>
      <c r="I369" t="s">
        <v>65</v>
      </c>
    </row>
    <row r="370" spans="1:9" ht="12">
      <c r="A370" t="s">
        <v>6</v>
      </c>
      <c r="I370" t="s">
        <v>6</v>
      </c>
    </row>
    <row r="371" spans="1:9" ht="12">
      <c r="A371" t="s">
        <v>67</v>
      </c>
      <c r="I371" t="s">
        <v>67</v>
      </c>
    </row>
    <row r="372" spans="1:9" ht="12">
      <c r="A372" t="s">
        <v>55</v>
      </c>
      <c r="I372" t="s">
        <v>55</v>
      </c>
    </row>
    <row r="373" spans="1:9" ht="12">
      <c r="A373" t="s">
        <v>57</v>
      </c>
      <c r="B373">
        <v>91</v>
      </c>
      <c r="I373" t="s">
        <v>57</v>
      </c>
    </row>
    <row r="374" spans="1:9" ht="12">
      <c r="A374" t="s">
        <v>33</v>
      </c>
      <c r="B374" s="53">
        <v>4.77612251667467E-15</v>
      </c>
      <c r="I374" t="s">
        <v>33</v>
      </c>
    </row>
    <row r="375" spans="1:9" ht="12">
      <c r="A375" t="s">
        <v>34</v>
      </c>
      <c r="B375">
        <v>78</v>
      </c>
      <c r="I375" t="s">
        <v>34</v>
      </c>
    </row>
    <row r="376" spans="1:9" ht="12">
      <c r="A376" t="s">
        <v>35</v>
      </c>
      <c r="I376" t="s">
        <v>35</v>
      </c>
    </row>
    <row r="377" spans="1:9" ht="12">
      <c r="A377" t="s">
        <v>99</v>
      </c>
      <c r="I377" t="s">
        <v>99</v>
      </c>
    </row>
    <row r="378" spans="1:9" ht="12">
      <c r="A378" t="s">
        <v>57</v>
      </c>
      <c r="B378">
        <v>91</v>
      </c>
      <c r="I378" t="s">
        <v>57</v>
      </c>
    </row>
    <row r="379" spans="1:9" ht="12">
      <c r="A379" t="s">
        <v>33</v>
      </c>
      <c r="B379">
        <v>2.66567634243749</v>
      </c>
      <c r="I379" t="s">
        <v>33</v>
      </c>
    </row>
    <row r="380" spans="1:9" ht="12">
      <c r="A380" t="s">
        <v>34</v>
      </c>
      <c r="B380">
        <v>80.3557973617172</v>
      </c>
      <c r="I380" t="s">
        <v>34</v>
      </c>
    </row>
    <row r="381" spans="1:9" ht="12">
      <c r="A381" t="s">
        <v>35</v>
      </c>
      <c r="I381" t="s">
        <v>35</v>
      </c>
    </row>
    <row r="382" spans="1:9" ht="12">
      <c r="A382" t="s">
        <v>100</v>
      </c>
      <c r="I382" t="s">
        <v>100</v>
      </c>
    </row>
    <row r="383" spans="1:9" ht="12">
      <c r="A383" t="s">
        <v>57</v>
      </c>
      <c r="B383">
        <v>88</v>
      </c>
      <c r="I383" t="s">
        <v>57</v>
      </c>
    </row>
    <row r="384" spans="1:9" ht="12">
      <c r="A384" t="s">
        <v>33</v>
      </c>
      <c r="B384">
        <v>12.6763169696852</v>
      </c>
      <c r="I384" t="s">
        <v>33</v>
      </c>
    </row>
    <row r="385" spans="1:9" ht="12">
      <c r="A385" t="s">
        <v>34</v>
      </c>
      <c r="B385">
        <v>71.8909659698913</v>
      </c>
      <c r="I385" t="s">
        <v>34</v>
      </c>
    </row>
    <row r="386" spans="1:9" ht="12">
      <c r="A386" t="s">
        <v>35</v>
      </c>
      <c r="I386" t="s">
        <v>35</v>
      </c>
    </row>
    <row r="387" spans="1:9" ht="12">
      <c r="A387" t="s">
        <v>54</v>
      </c>
      <c r="I387" t="s">
        <v>54</v>
      </c>
    </row>
    <row r="388" spans="1:9" ht="12">
      <c r="A388" t="s">
        <v>57</v>
      </c>
      <c r="B388">
        <v>94</v>
      </c>
      <c r="I388" t="s">
        <v>57</v>
      </c>
    </row>
    <row r="389" spans="1:9" ht="12">
      <c r="A389" t="s">
        <v>33</v>
      </c>
      <c r="B389">
        <v>-14.4127987463553</v>
      </c>
      <c r="I389" t="s">
        <v>33</v>
      </c>
    </row>
    <row r="390" spans="1:9" ht="12">
      <c r="A390" t="s">
        <v>34</v>
      </c>
      <c r="B390">
        <v>81.7390435000132</v>
      </c>
      <c r="I390" t="s">
        <v>34</v>
      </c>
    </row>
    <row r="391" spans="1:9" ht="12">
      <c r="A391" t="s">
        <v>35</v>
      </c>
      <c r="I391" t="s">
        <v>35</v>
      </c>
    </row>
    <row r="392" spans="1:9" ht="12">
      <c r="A392" t="s">
        <v>44</v>
      </c>
      <c r="I392" t="s">
        <v>44</v>
      </c>
    </row>
    <row r="393" spans="1:9" ht="12">
      <c r="A393" t="s">
        <v>57</v>
      </c>
      <c r="B393">
        <v>81</v>
      </c>
      <c r="I393" t="s">
        <v>57</v>
      </c>
    </row>
    <row r="394" spans="1:9" ht="12">
      <c r="A394" t="s">
        <v>33</v>
      </c>
      <c r="B394">
        <v>38.331396486174</v>
      </c>
      <c r="I394" t="s">
        <v>33</v>
      </c>
    </row>
    <row r="395" spans="1:9" ht="12">
      <c r="A395" t="s">
        <v>34</v>
      </c>
      <c r="B395">
        <v>49.2388468936847</v>
      </c>
      <c r="I395" t="s">
        <v>34</v>
      </c>
    </row>
    <row r="396" spans="1:9" ht="12">
      <c r="A396" t="s">
        <v>35</v>
      </c>
      <c r="I396" t="s">
        <v>35</v>
      </c>
    </row>
    <row r="397" spans="1:9" ht="12">
      <c r="A397" t="s">
        <v>45</v>
      </c>
      <c r="I397" t="s">
        <v>45</v>
      </c>
    </row>
    <row r="398" spans="1:9" ht="12">
      <c r="A398" t="s">
        <v>57</v>
      </c>
      <c r="B398">
        <v>81</v>
      </c>
      <c r="I398" t="s">
        <v>57</v>
      </c>
    </row>
    <row r="399" spans="1:9" ht="12">
      <c r="A399" t="s">
        <v>33</v>
      </c>
      <c r="B399">
        <v>38.331396486174</v>
      </c>
      <c r="I399" t="s">
        <v>33</v>
      </c>
    </row>
    <row r="400" spans="1:9" ht="12">
      <c r="A400" t="s">
        <v>34</v>
      </c>
      <c r="B400">
        <v>49.2388468936847</v>
      </c>
      <c r="I400" t="s">
        <v>34</v>
      </c>
    </row>
    <row r="401" spans="1:9" ht="12">
      <c r="A401" t="s">
        <v>35</v>
      </c>
      <c r="I401" t="s">
        <v>35</v>
      </c>
    </row>
    <row r="402" spans="1:9" ht="12">
      <c r="A402" t="s">
        <v>46</v>
      </c>
      <c r="B402">
        <v>10</v>
      </c>
      <c r="I402" t="s">
        <v>46</v>
      </c>
    </row>
    <row r="403" spans="1:9" ht="12">
      <c r="A403" t="s">
        <v>47</v>
      </c>
      <c r="I403" t="s">
        <v>47</v>
      </c>
    </row>
    <row r="404" spans="1:9" ht="12">
      <c r="A404" t="s">
        <v>48</v>
      </c>
      <c r="I404" t="s">
        <v>48</v>
      </c>
    </row>
    <row r="405" spans="1:9" ht="12">
      <c r="A405" t="s">
        <v>57</v>
      </c>
      <c r="B405">
        <v>91</v>
      </c>
      <c r="I405" t="s">
        <v>57</v>
      </c>
    </row>
    <row r="406" spans="1:9" ht="12">
      <c r="A406" t="s">
        <v>33</v>
      </c>
      <c r="B406">
        <v>78</v>
      </c>
      <c r="I406" t="s">
        <v>33</v>
      </c>
    </row>
    <row r="407" spans="1:9" ht="12">
      <c r="A407" t="s">
        <v>34</v>
      </c>
      <c r="B407">
        <v>90</v>
      </c>
      <c r="I407" t="s">
        <v>34</v>
      </c>
    </row>
    <row r="408" spans="1:9" ht="12">
      <c r="A408" t="s">
        <v>35</v>
      </c>
      <c r="I408" t="s">
        <v>35</v>
      </c>
    </row>
    <row r="409" spans="1:9" ht="12">
      <c r="A409" t="s">
        <v>41</v>
      </c>
      <c r="I409" t="s">
        <v>41</v>
      </c>
    </row>
    <row r="410" spans="1:9" ht="12">
      <c r="A410" t="s">
        <v>57</v>
      </c>
      <c r="B410">
        <v>91</v>
      </c>
      <c r="I410" t="s">
        <v>57</v>
      </c>
    </row>
    <row r="411" spans="1:9" ht="12">
      <c r="A411" t="s">
        <v>33</v>
      </c>
      <c r="B411">
        <v>80.4</v>
      </c>
      <c r="I411" t="s">
        <v>33</v>
      </c>
    </row>
    <row r="412" spans="1:9" ht="12">
      <c r="A412" t="s">
        <v>34</v>
      </c>
      <c r="B412">
        <v>88.1</v>
      </c>
      <c r="I412" t="s">
        <v>34</v>
      </c>
    </row>
    <row r="413" spans="1:9" ht="12">
      <c r="A413" t="s">
        <v>35</v>
      </c>
      <c r="I413" t="s">
        <v>35</v>
      </c>
    </row>
    <row r="414" spans="1:9" ht="12">
      <c r="A414" t="s">
        <v>42</v>
      </c>
      <c r="I414" t="s">
        <v>42</v>
      </c>
    </row>
    <row r="415" spans="1:9" ht="12">
      <c r="A415" t="s">
        <v>57</v>
      </c>
      <c r="B415">
        <v>0</v>
      </c>
      <c r="I415" t="s">
        <v>57</v>
      </c>
    </row>
    <row r="416" spans="1:9" ht="12">
      <c r="A416" t="s">
        <v>33</v>
      </c>
      <c r="B416">
        <v>0</v>
      </c>
      <c r="I416" t="s">
        <v>33</v>
      </c>
    </row>
    <row r="417" spans="1:9" ht="12">
      <c r="A417" t="s">
        <v>34</v>
      </c>
      <c r="B417">
        <v>0</v>
      </c>
      <c r="I417" t="s">
        <v>34</v>
      </c>
    </row>
    <row r="418" spans="1:9" ht="12">
      <c r="A418" t="s">
        <v>35</v>
      </c>
      <c r="I418" t="s">
        <v>35</v>
      </c>
    </row>
    <row r="419" spans="1:9" ht="12">
      <c r="A419" t="s">
        <v>63</v>
      </c>
      <c r="I419" t="s">
        <v>63</v>
      </c>
    </row>
    <row r="420" spans="1:9" ht="12">
      <c r="A420" t="s">
        <v>64</v>
      </c>
      <c r="B420">
        <v>8</v>
      </c>
      <c r="I420" t="s">
        <v>64</v>
      </c>
    </row>
    <row r="421" spans="1:9" ht="12">
      <c r="A421" t="s">
        <v>56</v>
      </c>
      <c r="I421" t="s">
        <v>137</v>
      </c>
    </row>
    <row r="422" spans="1:9" ht="12">
      <c r="A422" t="s">
        <v>65</v>
      </c>
      <c r="I422" t="s">
        <v>65</v>
      </c>
    </row>
    <row r="423" spans="1:9" ht="12">
      <c r="A423" t="s">
        <v>7</v>
      </c>
      <c r="I423" t="s">
        <v>7</v>
      </c>
    </row>
    <row r="424" spans="1:9" ht="12">
      <c r="A424" t="s">
        <v>67</v>
      </c>
      <c r="I424" t="s">
        <v>67</v>
      </c>
    </row>
    <row r="425" spans="1:9" ht="12">
      <c r="A425" t="s">
        <v>55</v>
      </c>
      <c r="I425" t="s">
        <v>55</v>
      </c>
    </row>
    <row r="426" spans="1:9" ht="12">
      <c r="A426" t="s">
        <v>57</v>
      </c>
      <c r="B426">
        <v>75.2999999999999</v>
      </c>
      <c r="I426" t="s">
        <v>57</v>
      </c>
    </row>
    <row r="427" spans="1:9" ht="12">
      <c r="A427" t="s">
        <v>33</v>
      </c>
      <c r="B427">
        <v>21</v>
      </c>
      <c r="I427" t="s">
        <v>33</v>
      </c>
    </row>
    <row r="428" spans="1:9" ht="12">
      <c r="A428" t="s">
        <v>34</v>
      </c>
      <c r="B428">
        <v>23.9999999999999</v>
      </c>
      <c r="I428" t="s">
        <v>34</v>
      </c>
    </row>
    <row r="429" spans="1:9" ht="12">
      <c r="A429" t="s">
        <v>35</v>
      </c>
      <c r="I429" t="s">
        <v>35</v>
      </c>
    </row>
    <row r="430" spans="1:9" ht="12">
      <c r="A430" t="s">
        <v>99</v>
      </c>
      <c r="I430" t="s">
        <v>99</v>
      </c>
    </row>
    <row r="431" spans="1:9" ht="12">
      <c r="A431" t="s">
        <v>57</v>
      </c>
      <c r="B431">
        <v>76.6</v>
      </c>
      <c r="I431" t="s">
        <v>57</v>
      </c>
    </row>
    <row r="432" spans="1:9" ht="12">
      <c r="A432" t="s">
        <v>33</v>
      </c>
      <c r="B432">
        <v>23.6156775902298</v>
      </c>
      <c r="I432" t="s">
        <v>33</v>
      </c>
    </row>
    <row r="433" spans="1:9" ht="12">
      <c r="A433" t="s">
        <v>34</v>
      </c>
      <c r="B433">
        <v>26.5056554711313</v>
      </c>
      <c r="I433" t="s">
        <v>34</v>
      </c>
    </row>
    <row r="434" spans="1:9" ht="12">
      <c r="A434" t="s">
        <v>35</v>
      </c>
      <c r="I434" t="s">
        <v>35</v>
      </c>
    </row>
    <row r="435" spans="1:9" ht="12">
      <c r="A435" t="s">
        <v>100</v>
      </c>
      <c r="I435" t="s">
        <v>100</v>
      </c>
    </row>
    <row r="436" spans="1:9" ht="12">
      <c r="A436" t="s">
        <v>57</v>
      </c>
      <c r="B436">
        <v>72.2999999999999</v>
      </c>
      <c r="I436" t="s">
        <v>57</v>
      </c>
    </row>
    <row r="437" spans="1:9" ht="12">
      <c r="A437" t="s">
        <v>33</v>
      </c>
      <c r="B437">
        <v>20.9525990031945</v>
      </c>
      <c r="I437" t="s">
        <v>33</v>
      </c>
    </row>
    <row r="438" spans="1:9" ht="12">
      <c r="A438" t="s">
        <v>34</v>
      </c>
      <c r="B438">
        <v>16.8547981485775</v>
      </c>
      <c r="I438" t="s">
        <v>34</v>
      </c>
    </row>
    <row r="439" spans="1:9" ht="12">
      <c r="A439" t="s">
        <v>35</v>
      </c>
      <c r="I439" t="s">
        <v>35</v>
      </c>
    </row>
    <row r="440" spans="1:9" ht="12">
      <c r="A440" t="s">
        <v>54</v>
      </c>
      <c r="I440" t="s">
        <v>54</v>
      </c>
    </row>
    <row r="441" spans="1:9" ht="12">
      <c r="A441" t="s">
        <v>57</v>
      </c>
      <c r="B441">
        <v>78.2999999999999</v>
      </c>
      <c r="I441" t="s">
        <v>57</v>
      </c>
    </row>
    <row r="442" spans="1:9" ht="12">
      <c r="A442" t="s">
        <v>33</v>
      </c>
      <c r="B442">
        <v>19.1024909074137</v>
      </c>
      <c r="I442" t="s">
        <v>33</v>
      </c>
    </row>
    <row r="443" spans="1:9" ht="12">
      <c r="A443" t="s">
        <v>34</v>
      </c>
      <c r="B443">
        <v>31.5594552474249</v>
      </c>
      <c r="I443" t="s">
        <v>34</v>
      </c>
    </row>
    <row r="444" spans="1:9" ht="12">
      <c r="A444" t="s">
        <v>35</v>
      </c>
      <c r="I444" t="s">
        <v>35</v>
      </c>
    </row>
    <row r="445" spans="1:9" ht="12">
      <c r="A445" t="s">
        <v>44</v>
      </c>
      <c r="I445" t="s">
        <v>44</v>
      </c>
    </row>
    <row r="446" spans="1:9" ht="12">
      <c r="A446" t="s">
        <v>57</v>
      </c>
      <c r="B446">
        <v>66.6</v>
      </c>
      <c r="I446" t="s">
        <v>57</v>
      </c>
    </row>
    <row r="447" spans="1:9" ht="12">
      <c r="A447" t="s">
        <v>33</v>
      </c>
      <c r="B447">
        <v>17.0982975526171</v>
      </c>
      <c r="I447" t="s">
        <v>33</v>
      </c>
    </row>
    <row r="448" spans="1:9" ht="12">
      <c r="A448" t="s">
        <v>34</v>
      </c>
      <c r="B448">
        <v>3.72803175981209</v>
      </c>
      <c r="I448" t="s">
        <v>34</v>
      </c>
    </row>
    <row r="449" spans="1:9" ht="12">
      <c r="A449" t="s">
        <v>35</v>
      </c>
      <c r="I449" t="s">
        <v>35</v>
      </c>
    </row>
    <row r="450" spans="1:9" ht="12">
      <c r="A450" t="s">
        <v>45</v>
      </c>
      <c r="I450" t="s">
        <v>45</v>
      </c>
    </row>
    <row r="451" spans="1:9" ht="12">
      <c r="A451" t="s">
        <v>57</v>
      </c>
      <c r="B451">
        <v>66.6</v>
      </c>
      <c r="I451" t="s">
        <v>57</v>
      </c>
    </row>
    <row r="452" spans="1:9" ht="12">
      <c r="A452" t="s">
        <v>33</v>
      </c>
      <c r="B452">
        <v>17.0982975526171</v>
      </c>
      <c r="I452" t="s">
        <v>33</v>
      </c>
    </row>
    <row r="453" spans="1:9" ht="12">
      <c r="A453" t="s">
        <v>34</v>
      </c>
      <c r="B453">
        <v>3.72803175981208</v>
      </c>
      <c r="I453" t="s">
        <v>34</v>
      </c>
    </row>
    <row r="454" spans="1:9" ht="12">
      <c r="A454" t="s">
        <v>35</v>
      </c>
      <c r="I454" t="s">
        <v>35</v>
      </c>
    </row>
    <row r="455" spans="1:9" ht="12">
      <c r="A455" t="s">
        <v>46</v>
      </c>
      <c r="B455">
        <v>10</v>
      </c>
      <c r="I455" t="s">
        <v>46</v>
      </c>
    </row>
    <row r="456" spans="1:9" ht="12">
      <c r="A456" t="s">
        <v>47</v>
      </c>
      <c r="I456" t="s">
        <v>47</v>
      </c>
    </row>
    <row r="457" spans="1:9" ht="12">
      <c r="A457" t="s">
        <v>48</v>
      </c>
      <c r="I457" t="s">
        <v>48</v>
      </c>
    </row>
    <row r="458" spans="1:9" ht="12">
      <c r="A458" t="s">
        <v>57</v>
      </c>
      <c r="B458">
        <v>75.2999999999999</v>
      </c>
      <c r="I458" t="s">
        <v>57</v>
      </c>
    </row>
    <row r="459" spans="1:9" ht="12">
      <c r="A459" t="s">
        <v>33</v>
      </c>
      <c r="B459">
        <v>31.8904374382039</v>
      </c>
      <c r="I459" t="s">
        <v>33</v>
      </c>
    </row>
    <row r="460" spans="1:9" ht="12">
      <c r="A460" t="s">
        <v>34</v>
      </c>
      <c r="B460">
        <v>48.8140748342903</v>
      </c>
      <c r="I460" t="s">
        <v>34</v>
      </c>
    </row>
    <row r="461" spans="1:9" ht="12">
      <c r="A461" t="s">
        <v>35</v>
      </c>
      <c r="I461" t="s">
        <v>35</v>
      </c>
    </row>
    <row r="462" spans="1:9" ht="12">
      <c r="A462" t="s">
        <v>41</v>
      </c>
      <c r="I462" t="s">
        <v>41</v>
      </c>
    </row>
    <row r="463" spans="1:9" ht="12">
      <c r="A463" t="s">
        <v>57</v>
      </c>
      <c r="B463">
        <v>76.6</v>
      </c>
      <c r="I463" t="s">
        <v>57</v>
      </c>
    </row>
    <row r="464" spans="1:9" ht="12">
      <c r="A464" t="s">
        <v>33</v>
      </c>
      <c r="B464">
        <v>35.5</v>
      </c>
      <c r="I464" t="s">
        <v>33</v>
      </c>
    </row>
    <row r="465" spans="1:9" ht="12">
      <c r="A465" t="s">
        <v>34</v>
      </c>
      <c r="B465">
        <v>48.3</v>
      </c>
      <c r="I465" t="s">
        <v>34</v>
      </c>
    </row>
    <row r="466" spans="1:9" ht="12">
      <c r="A466" t="s">
        <v>35</v>
      </c>
      <c r="I466" t="s">
        <v>35</v>
      </c>
    </row>
    <row r="467" spans="1:9" ht="12">
      <c r="A467" t="s">
        <v>42</v>
      </c>
      <c r="I467" t="s">
        <v>42</v>
      </c>
    </row>
    <row r="468" spans="1:9" ht="12">
      <c r="A468" t="s">
        <v>57</v>
      </c>
      <c r="B468">
        <v>0</v>
      </c>
      <c r="I468" t="s">
        <v>57</v>
      </c>
    </row>
    <row r="469" spans="1:9" ht="12">
      <c r="A469" t="s">
        <v>33</v>
      </c>
      <c r="B469">
        <v>0</v>
      </c>
      <c r="I469" t="s">
        <v>33</v>
      </c>
    </row>
    <row r="470" spans="1:9" ht="12">
      <c r="A470" t="s">
        <v>34</v>
      </c>
      <c r="B470">
        <v>0</v>
      </c>
      <c r="I470" t="s">
        <v>34</v>
      </c>
    </row>
    <row r="471" spans="1:9" ht="12">
      <c r="A471" t="s">
        <v>35</v>
      </c>
      <c r="I471" t="s">
        <v>35</v>
      </c>
    </row>
    <row r="472" spans="1:9" ht="12">
      <c r="A472" t="s">
        <v>63</v>
      </c>
      <c r="I472" t="s">
        <v>63</v>
      </c>
    </row>
    <row r="473" spans="1:9" ht="12">
      <c r="A473" t="s">
        <v>64</v>
      </c>
      <c r="B473">
        <v>9</v>
      </c>
      <c r="I473" t="s">
        <v>64</v>
      </c>
    </row>
    <row r="474" spans="1:9" ht="12">
      <c r="A474" t="s">
        <v>56</v>
      </c>
      <c r="I474" t="s">
        <v>137</v>
      </c>
    </row>
    <row r="475" spans="1:9" ht="12">
      <c r="A475" t="s">
        <v>65</v>
      </c>
      <c r="I475" t="s">
        <v>65</v>
      </c>
    </row>
    <row r="476" spans="1:9" ht="12">
      <c r="A476" t="s">
        <v>8</v>
      </c>
      <c r="I476" t="s">
        <v>8</v>
      </c>
    </row>
    <row r="477" spans="1:9" ht="12">
      <c r="A477" t="s">
        <v>67</v>
      </c>
      <c r="I477" t="s">
        <v>67</v>
      </c>
    </row>
    <row r="478" spans="1:9" ht="12">
      <c r="A478" t="s">
        <v>55</v>
      </c>
      <c r="I478" t="s">
        <v>55</v>
      </c>
    </row>
    <row r="479" spans="1:9" ht="12">
      <c r="A479" t="s">
        <v>57</v>
      </c>
      <c r="B479">
        <v>53.7</v>
      </c>
      <c r="I479" t="s">
        <v>57</v>
      </c>
    </row>
    <row r="480" spans="1:9" ht="12">
      <c r="A480" t="s">
        <v>33</v>
      </c>
      <c r="B480">
        <v>68</v>
      </c>
      <c r="I480" t="s">
        <v>33</v>
      </c>
    </row>
    <row r="481" spans="1:9" ht="12">
      <c r="A481" t="s">
        <v>34</v>
      </c>
      <c r="B481">
        <v>39</v>
      </c>
      <c r="I481" t="s">
        <v>34</v>
      </c>
    </row>
    <row r="482" spans="1:9" ht="12">
      <c r="A482" t="s">
        <v>35</v>
      </c>
      <c r="I482" t="s">
        <v>35</v>
      </c>
    </row>
    <row r="483" spans="1:9" ht="12">
      <c r="A483" t="s">
        <v>99</v>
      </c>
      <c r="I483" t="s">
        <v>99</v>
      </c>
    </row>
    <row r="484" spans="1:9" ht="12">
      <c r="A484" t="s">
        <v>57</v>
      </c>
      <c r="B484">
        <v>53.2</v>
      </c>
      <c r="I484" t="s">
        <v>57</v>
      </c>
    </row>
    <row r="485" spans="1:9" ht="12">
      <c r="A485" t="s">
        <v>33</v>
      </c>
      <c r="B485">
        <v>64.2222583931066</v>
      </c>
      <c r="I485" t="s">
        <v>33</v>
      </c>
    </row>
    <row r="486" spans="1:9" ht="12">
      <c r="A486" t="s">
        <v>34</v>
      </c>
      <c r="B486">
        <v>35.7456504611265</v>
      </c>
      <c r="I486" t="s">
        <v>34</v>
      </c>
    </row>
    <row r="487" spans="1:9" ht="12">
      <c r="A487" t="s">
        <v>35</v>
      </c>
      <c r="I487" t="s">
        <v>35</v>
      </c>
    </row>
    <row r="488" spans="1:9" ht="12">
      <c r="A488" t="s">
        <v>100</v>
      </c>
      <c r="I488" t="s">
        <v>100</v>
      </c>
    </row>
    <row r="489" spans="1:9" ht="12">
      <c r="A489" t="s">
        <v>57</v>
      </c>
      <c r="B489">
        <v>50.7</v>
      </c>
      <c r="I489" t="s">
        <v>57</v>
      </c>
    </row>
    <row r="490" spans="1:9" ht="12">
      <c r="A490" t="s">
        <v>33</v>
      </c>
      <c r="B490">
        <v>69.0358537461419</v>
      </c>
      <c r="I490" t="s">
        <v>33</v>
      </c>
    </row>
    <row r="491" spans="1:9" ht="12">
      <c r="A491" t="s">
        <v>34</v>
      </c>
      <c r="B491">
        <v>24.902818990039</v>
      </c>
      <c r="I491" t="s">
        <v>34</v>
      </c>
    </row>
    <row r="492" spans="1:9" ht="12">
      <c r="A492" t="s">
        <v>35</v>
      </c>
      <c r="I492" t="s">
        <v>35</v>
      </c>
    </row>
    <row r="493" spans="1:9" ht="12">
      <c r="A493" t="s">
        <v>54</v>
      </c>
      <c r="I493" t="s">
        <v>54</v>
      </c>
    </row>
    <row r="494" spans="1:9" ht="12">
      <c r="A494" t="s">
        <v>57</v>
      </c>
      <c r="B494">
        <v>56.7</v>
      </c>
      <c r="I494" t="s">
        <v>57</v>
      </c>
    </row>
    <row r="495" spans="1:9" ht="12">
      <c r="A495" t="s">
        <v>33</v>
      </c>
      <c r="B495">
        <v>64.0340799369211</v>
      </c>
      <c r="I495" t="s">
        <v>33</v>
      </c>
    </row>
    <row r="496" spans="1:9" ht="12">
      <c r="A496" t="s">
        <v>34</v>
      </c>
      <c r="B496">
        <v>53.4185090630825</v>
      </c>
      <c r="I496" t="s">
        <v>34</v>
      </c>
    </row>
    <row r="497" spans="1:9" ht="12">
      <c r="A497" t="s">
        <v>35</v>
      </c>
      <c r="I497" t="s">
        <v>35</v>
      </c>
    </row>
    <row r="498" spans="1:9" ht="12">
      <c r="A498" t="s">
        <v>44</v>
      </c>
      <c r="I498" t="s">
        <v>44</v>
      </c>
    </row>
    <row r="499" spans="1:9" ht="12">
      <c r="A499" t="s">
        <v>57</v>
      </c>
      <c r="B499">
        <v>43.2</v>
      </c>
      <c r="I499" t="s">
        <v>57</v>
      </c>
    </row>
    <row r="500" spans="1:9" ht="12">
      <c r="A500" t="s">
        <v>33</v>
      </c>
      <c r="B500">
        <v>55.0980324770842</v>
      </c>
      <c r="I500" t="s">
        <v>33</v>
      </c>
    </row>
    <row r="501" spans="1:9" ht="12">
      <c r="A501" t="s">
        <v>34</v>
      </c>
      <c r="B501">
        <v>-6.66759455532291</v>
      </c>
      <c r="I501" t="s">
        <v>34</v>
      </c>
    </row>
    <row r="502" spans="1:9" ht="12">
      <c r="A502" t="s">
        <v>35</v>
      </c>
      <c r="I502" t="s">
        <v>35</v>
      </c>
    </row>
    <row r="503" spans="1:9" ht="12">
      <c r="A503" t="s">
        <v>45</v>
      </c>
      <c r="I503" t="s">
        <v>45</v>
      </c>
    </row>
    <row r="504" spans="1:9" ht="12">
      <c r="A504" t="s">
        <v>57</v>
      </c>
      <c r="B504">
        <v>43.2</v>
      </c>
      <c r="I504" t="s">
        <v>57</v>
      </c>
    </row>
    <row r="505" spans="1:9" ht="12">
      <c r="A505" t="s">
        <v>33</v>
      </c>
      <c r="B505">
        <v>55.0980324770842</v>
      </c>
      <c r="I505" t="s">
        <v>33</v>
      </c>
    </row>
    <row r="506" spans="1:9" ht="12">
      <c r="A506" t="s">
        <v>34</v>
      </c>
      <c r="B506">
        <v>-6.6675945553229</v>
      </c>
      <c r="I506" t="s">
        <v>34</v>
      </c>
    </row>
    <row r="507" spans="1:9" ht="12">
      <c r="A507" t="s">
        <v>35</v>
      </c>
      <c r="I507" t="s">
        <v>35</v>
      </c>
    </row>
    <row r="508" spans="1:9" ht="12">
      <c r="A508" t="s">
        <v>46</v>
      </c>
      <c r="B508">
        <v>10</v>
      </c>
      <c r="I508" t="s">
        <v>46</v>
      </c>
    </row>
    <row r="509" spans="1:9" ht="12">
      <c r="A509" t="s">
        <v>47</v>
      </c>
      <c r="I509" t="s">
        <v>47</v>
      </c>
    </row>
    <row r="510" spans="1:9" ht="12">
      <c r="A510" t="s">
        <v>48</v>
      </c>
      <c r="I510" t="s">
        <v>48</v>
      </c>
    </row>
    <row r="511" spans="1:9" ht="12">
      <c r="A511" t="s">
        <v>57</v>
      </c>
      <c r="B511">
        <v>53.7</v>
      </c>
      <c r="I511" t="s">
        <v>57</v>
      </c>
    </row>
    <row r="512" spans="1:9" ht="12">
      <c r="A512" t="s">
        <v>33</v>
      </c>
      <c r="B512">
        <v>78.390050389064</v>
      </c>
      <c r="I512" t="s">
        <v>33</v>
      </c>
    </row>
    <row r="513" spans="1:9" ht="12">
      <c r="A513" t="s">
        <v>34</v>
      </c>
      <c r="B513">
        <v>29.8355391002615</v>
      </c>
      <c r="I513" t="s">
        <v>34</v>
      </c>
    </row>
    <row r="514" spans="1:9" ht="12">
      <c r="A514" t="s">
        <v>35</v>
      </c>
      <c r="I514" t="s">
        <v>35</v>
      </c>
    </row>
    <row r="515" spans="1:9" ht="12">
      <c r="A515" t="s">
        <v>41</v>
      </c>
      <c r="I515" t="s">
        <v>41</v>
      </c>
    </row>
    <row r="516" spans="1:9" ht="12">
      <c r="A516" t="s">
        <v>57</v>
      </c>
      <c r="B516">
        <v>53.2</v>
      </c>
      <c r="I516" t="s">
        <v>57</v>
      </c>
    </row>
    <row r="517" spans="1:9" ht="12">
      <c r="A517" t="s">
        <v>33</v>
      </c>
      <c r="B517">
        <v>73.5</v>
      </c>
      <c r="I517" t="s">
        <v>33</v>
      </c>
    </row>
    <row r="518" spans="1:9" ht="12">
      <c r="A518" t="s">
        <v>34</v>
      </c>
      <c r="B518">
        <v>29.1</v>
      </c>
      <c r="I518" t="s">
        <v>34</v>
      </c>
    </row>
    <row r="519" spans="1:9" ht="12">
      <c r="A519" t="s">
        <v>35</v>
      </c>
      <c r="I519" t="s">
        <v>35</v>
      </c>
    </row>
    <row r="520" spans="1:9" ht="12">
      <c r="A520" t="s">
        <v>42</v>
      </c>
      <c r="I520" t="s">
        <v>42</v>
      </c>
    </row>
    <row r="521" spans="1:9" ht="12">
      <c r="A521" t="s">
        <v>57</v>
      </c>
      <c r="B521">
        <v>0</v>
      </c>
      <c r="I521" t="s">
        <v>57</v>
      </c>
    </row>
    <row r="522" spans="1:9" ht="12">
      <c r="A522" t="s">
        <v>33</v>
      </c>
      <c r="B522">
        <v>0</v>
      </c>
      <c r="I522" t="s">
        <v>33</v>
      </c>
    </row>
    <row r="523" spans="1:9" ht="12">
      <c r="A523" t="s">
        <v>34</v>
      </c>
      <c r="B523">
        <v>0</v>
      </c>
      <c r="I523" t="s">
        <v>34</v>
      </c>
    </row>
    <row r="524" spans="1:9" ht="12">
      <c r="A524" t="s">
        <v>35</v>
      </c>
      <c r="I524" t="s">
        <v>35</v>
      </c>
    </row>
    <row r="525" spans="1:9" ht="12">
      <c r="A525" t="s">
        <v>63</v>
      </c>
      <c r="I525" t="s">
        <v>63</v>
      </c>
    </row>
    <row r="526" spans="1:9" ht="12">
      <c r="A526" t="s">
        <v>64</v>
      </c>
      <c r="B526">
        <v>10</v>
      </c>
      <c r="I526" t="s">
        <v>64</v>
      </c>
    </row>
    <row r="527" spans="1:9" ht="12">
      <c r="A527" t="s">
        <v>56</v>
      </c>
      <c r="I527" t="s">
        <v>137</v>
      </c>
    </row>
    <row r="528" spans="1:9" ht="12">
      <c r="A528" t="s">
        <v>65</v>
      </c>
      <c r="I528" t="s">
        <v>65</v>
      </c>
    </row>
    <row r="529" spans="1:9" ht="12">
      <c r="A529" t="s">
        <v>2</v>
      </c>
      <c r="I529" t="s">
        <v>2</v>
      </c>
    </row>
    <row r="530" spans="1:9" ht="12">
      <c r="A530" t="s">
        <v>67</v>
      </c>
      <c r="I530" t="s">
        <v>67</v>
      </c>
    </row>
    <row r="531" spans="1:9" ht="12">
      <c r="A531" t="s">
        <v>55</v>
      </c>
      <c r="I531" t="s">
        <v>55</v>
      </c>
    </row>
    <row r="532" spans="1:9" ht="12">
      <c r="A532" t="s">
        <v>57</v>
      </c>
      <c r="B532">
        <v>77.6</v>
      </c>
      <c r="I532" t="s">
        <v>57</v>
      </c>
    </row>
    <row r="533" spans="1:9" ht="12">
      <c r="A533" t="s">
        <v>33</v>
      </c>
      <c r="B533">
        <v>23.9999999999999</v>
      </c>
      <c r="I533" t="s">
        <v>33</v>
      </c>
    </row>
    <row r="534" spans="1:9" ht="12">
      <c r="A534" t="s">
        <v>34</v>
      </c>
      <c r="B534">
        <v>3</v>
      </c>
      <c r="I534" t="s">
        <v>34</v>
      </c>
    </row>
    <row r="535" spans="1:9" ht="12">
      <c r="A535" t="s">
        <v>35</v>
      </c>
      <c r="I535" t="s">
        <v>35</v>
      </c>
    </row>
    <row r="536" spans="1:9" ht="12">
      <c r="A536" t="s">
        <v>99</v>
      </c>
      <c r="I536" t="s">
        <v>99</v>
      </c>
    </row>
    <row r="537" spans="1:9" ht="12">
      <c r="A537" t="s">
        <v>57</v>
      </c>
      <c r="B537">
        <v>77.4</v>
      </c>
      <c r="I537" t="s">
        <v>57</v>
      </c>
    </row>
    <row r="538" spans="1:9" ht="12">
      <c r="A538" t="s">
        <v>33</v>
      </c>
      <c r="B538">
        <v>25.6740272610657</v>
      </c>
      <c r="I538" t="s">
        <v>33</v>
      </c>
    </row>
    <row r="539" spans="1:9" ht="12">
      <c r="A539" t="s">
        <v>34</v>
      </c>
      <c r="B539">
        <v>5.22343988173056</v>
      </c>
      <c r="I539" t="s">
        <v>34</v>
      </c>
    </row>
    <row r="540" spans="1:9" ht="12">
      <c r="A540" t="s">
        <v>35</v>
      </c>
      <c r="I540" t="s">
        <v>35</v>
      </c>
    </row>
    <row r="541" spans="1:9" ht="12">
      <c r="A541" t="s">
        <v>100</v>
      </c>
      <c r="I541" t="s">
        <v>100</v>
      </c>
    </row>
    <row r="542" spans="1:9" ht="12">
      <c r="A542" t="s">
        <v>57</v>
      </c>
      <c r="B542">
        <v>74.6</v>
      </c>
      <c r="I542" t="s">
        <v>57</v>
      </c>
    </row>
    <row r="543" spans="1:9" ht="12">
      <c r="A543" t="s">
        <v>33</v>
      </c>
      <c r="B543">
        <v>-24.6835302551424</v>
      </c>
      <c r="I543" t="s">
        <v>33</v>
      </c>
    </row>
    <row r="544" spans="1:9" ht="12">
      <c r="A544" t="s">
        <v>34</v>
      </c>
      <c r="B544">
        <v>1.23960901682313</v>
      </c>
      <c r="I544" t="s">
        <v>34</v>
      </c>
    </row>
    <row r="545" spans="1:9" ht="12">
      <c r="A545" t="s">
        <v>35</v>
      </c>
      <c r="I545" t="s">
        <v>35</v>
      </c>
    </row>
    <row r="546" spans="1:9" ht="12">
      <c r="A546" t="s">
        <v>54</v>
      </c>
      <c r="I546" t="s">
        <v>54</v>
      </c>
    </row>
    <row r="547" spans="1:9" ht="12">
      <c r="A547" t="s">
        <v>57</v>
      </c>
      <c r="B547">
        <v>80.6</v>
      </c>
      <c r="I547" t="s">
        <v>57</v>
      </c>
    </row>
    <row r="548" spans="1:9" ht="12">
      <c r="A548" t="s">
        <v>33</v>
      </c>
      <c r="B548">
        <v>27.8927642417986</v>
      </c>
      <c r="I548" t="s">
        <v>33</v>
      </c>
    </row>
    <row r="549" spans="1:9" ht="12">
      <c r="A549" t="s">
        <v>34</v>
      </c>
      <c r="B549">
        <v>8.59426758952696</v>
      </c>
      <c r="I549" t="s">
        <v>34</v>
      </c>
    </row>
    <row r="550" spans="1:9" ht="12">
      <c r="A550" t="s">
        <v>35</v>
      </c>
      <c r="I550" t="s">
        <v>35</v>
      </c>
    </row>
    <row r="551" spans="1:9" ht="12">
      <c r="A551" t="s">
        <v>44</v>
      </c>
      <c r="I551" t="s">
        <v>44</v>
      </c>
    </row>
    <row r="552" spans="1:9" ht="12">
      <c r="A552" t="s">
        <v>57</v>
      </c>
      <c r="B552">
        <v>67.4</v>
      </c>
      <c r="I552" t="s">
        <v>57</v>
      </c>
    </row>
    <row r="553" spans="1:9" ht="12">
      <c r="A553" t="s">
        <v>33</v>
      </c>
      <c r="B553">
        <v>7.46168242118765</v>
      </c>
      <c r="I553" t="s">
        <v>33</v>
      </c>
    </row>
    <row r="554" spans="1:9" ht="12">
      <c r="A554" t="s">
        <v>34</v>
      </c>
      <c r="B554">
        <v>-3.40048458978116</v>
      </c>
      <c r="I554" t="s">
        <v>34</v>
      </c>
    </row>
    <row r="555" spans="1:9" ht="12">
      <c r="A555" t="s">
        <v>35</v>
      </c>
      <c r="I555" t="s">
        <v>35</v>
      </c>
    </row>
    <row r="556" spans="1:9" ht="12">
      <c r="A556" t="s">
        <v>45</v>
      </c>
      <c r="I556" t="s">
        <v>45</v>
      </c>
    </row>
    <row r="557" spans="1:9" ht="12">
      <c r="A557" t="s">
        <v>57</v>
      </c>
      <c r="B557">
        <v>67.4</v>
      </c>
      <c r="I557" t="s">
        <v>57</v>
      </c>
    </row>
    <row r="558" spans="1:9" ht="12">
      <c r="A558" t="s">
        <v>33</v>
      </c>
      <c r="B558">
        <v>7.46168242118765</v>
      </c>
      <c r="I558" t="s">
        <v>33</v>
      </c>
    </row>
    <row r="559" spans="1:9" ht="12">
      <c r="A559" t="s">
        <v>34</v>
      </c>
      <c r="B559">
        <v>-3.40048458978116</v>
      </c>
      <c r="I559" t="s">
        <v>34</v>
      </c>
    </row>
    <row r="560" spans="1:9" ht="12">
      <c r="A560" t="s">
        <v>35</v>
      </c>
      <c r="I560" t="s">
        <v>35</v>
      </c>
    </row>
    <row r="561" spans="1:9" ht="12">
      <c r="A561" t="s">
        <v>46</v>
      </c>
      <c r="B561">
        <v>10</v>
      </c>
      <c r="I561" t="s">
        <v>46</v>
      </c>
    </row>
    <row r="562" spans="1:9" ht="12">
      <c r="A562" t="s">
        <v>47</v>
      </c>
      <c r="I562" t="s">
        <v>47</v>
      </c>
    </row>
    <row r="563" spans="1:9" ht="12">
      <c r="A563" t="s">
        <v>48</v>
      </c>
      <c r="I563" t="s">
        <v>48</v>
      </c>
    </row>
    <row r="564" spans="1:9" ht="12">
      <c r="A564" t="s">
        <v>57</v>
      </c>
      <c r="B564">
        <v>77.6</v>
      </c>
      <c r="I564" t="s">
        <v>57</v>
      </c>
    </row>
    <row r="565" spans="1:9" ht="12">
      <c r="A565" t="s">
        <v>33</v>
      </c>
      <c r="B565">
        <v>24.1867732448956</v>
      </c>
      <c r="I565" t="s">
        <v>33</v>
      </c>
    </row>
    <row r="566" spans="1:9" ht="12">
      <c r="A566" t="s">
        <v>34</v>
      </c>
      <c r="B566">
        <v>7.12501634890179</v>
      </c>
      <c r="I566" t="s">
        <v>34</v>
      </c>
    </row>
    <row r="567" spans="1:9" ht="12">
      <c r="A567" t="s">
        <v>35</v>
      </c>
      <c r="I567" t="s">
        <v>35</v>
      </c>
    </row>
    <row r="568" spans="1:9" ht="12">
      <c r="A568" t="s">
        <v>41</v>
      </c>
      <c r="I568" t="s">
        <v>41</v>
      </c>
    </row>
    <row r="569" spans="1:9" ht="12">
      <c r="A569" t="s">
        <v>57</v>
      </c>
      <c r="B569">
        <v>77.4</v>
      </c>
      <c r="I569" t="s">
        <v>57</v>
      </c>
    </row>
    <row r="570" spans="1:9" ht="12">
      <c r="A570" t="s">
        <v>33</v>
      </c>
      <c r="B570">
        <v>26.2</v>
      </c>
      <c r="I570" t="s">
        <v>33</v>
      </c>
    </row>
    <row r="571" spans="1:9" ht="12">
      <c r="A571" t="s">
        <v>34</v>
      </c>
      <c r="B571">
        <v>11.5</v>
      </c>
      <c r="I571" t="s">
        <v>34</v>
      </c>
    </row>
    <row r="572" spans="1:9" ht="12">
      <c r="A572" t="s">
        <v>35</v>
      </c>
      <c r="I572" t="s">
        <v>35</v>
      </c>
    </row>
    <row r="573" spans="1:9" ht="12">
      <c r="A573" t="s">
        <v>42</v>
      </c>
      <c r="I573" t="s">
        <v>42</v>
      </c>
    </row>
    <row r="574" spans="1:9" ht="12">
      <c r="A574" t="s">
        <v>57</v>
      </c>
      <c r="B574">
        <v>0</v>
      </c>
      <c r="I574" t="s">
        <v>57</v>
      </c>
    </row>
    <row r="575" spans="1:9" ht="12">
      <c r="A575" t="s">
        <v>33</v>
      </c>
      <c r="B575">
        <v>0</v>
      </c>
      <c r="I575" t="s">
        <v>33</v>
      </c>
    </row>
    <row r="576" spans="1:9" ht="12">
      <c r="A576" t="s">
        <v>34</v>
      </c>
      <c r="B576">
        <v>0</v>
      </c>
      <c r="I576" t="s">
        <v>34</v>
      </c>
    </row>
    <row r="577" spans="1:9" ht="12">
      <c r="A577" t="s">
        <v>35</v>
      </c>
      <c r="I577" t="s">
        <v>35</v>
      </c>
    </row>
    <row r="578" spans="1:9" ht="12">
      <c r="A578" t="s">
        <v>63</v>
      </c>
      <c r="I578" t="s">
        <v>63</v>
      </c>
    </row>
    <row r="579" spans="1:9" ht="12">
      <c r="A579" t="s">
        <v>64</v>
      </c>
      <c r="B579">
        <v>11</v>
      </c>
      <c r="I579" t="s">
        <v>64</v>
      </c>
    </row>
    <row r="580" spans="1:9" ht="12">
      <c r="A580" t="s">
        <v>56</v>
      </c>
      <c r="I580" t="s">
        <v>137</v>
      </c>
    </row>
    <row r="581" spans="1:9" ht="12">
      <c r="A581" t="s">
        <v>65</v>
      </c>
      <c r="I581" t="s">
        <v>65</v>
      </c>
    </row>
    <row r="582" spans="1:9" ht="12">
      <c r="A582" t="s">
        <v>10</v>
      </c>
      <c r="I582" t="s">
        <v>10</v>
      </c>
    </row>
    <row r="583" spans="1:9" ht="12">
      <c r="A583" t="s">
        <v>67</v>
      </c>
      <c r="I583" t="s">
        <v>67</v>
      </c>
    </row>
    <row r="584" spans="1:9" ht="12">
      <c r="A584" t="s">
        <v>55</v>
      </c>
      <c r="I584" t="s">
        <v>55</v>
      </c>
    </row>
    <row r="585" spans="1:9" ht="12">
      <c r="A585" t="s">
        <v>57</v>
      </c>
      <c r="B585">
        <v>54.9</v>
      </c>
      <c r="I585" t="s">
        <v>57</v>
      </c>
    </row>
    <row r="586" spans="1:9" ht="12">
      <c r="A586" t="s">
        <v>33</v>
      </c>
      <c r="B586">
        <v>67</v>
      </c>
      <c r="I586" t="s">
        <v>33</v>
      </c>
    </row>
    <row r="587" spans="1:9" ht="12">
      <c r="A587" t="s">
        <v>34</v>
      </c>
      <c r="B587">
        <v>1.99999999999999</v>
      </c>
      <c r="I587" t="s">
        <v>34</v>
      </c>
    </row>
    <row r="588" spans="1:9" ht="12">
      <c r="A588" t="s">
        <v>35</v>
      </c>
      <c r="I588" t="s">
        <v>35</v>
      </c>
    </row>
    <row r="589" spans="1:9" ht="12">
      <c r="A589" t="s">
        <v>99</v>
      </c>
      <c r="I589" t="s">
        <v>99</v>
      </c>
    </row>
    <row r="590" spans="1:9" ht="12">
      <c r="A590" t="s">
        <v>57</v>
      </c>
      <c r="B590">
        <v>55.1</v>
      </c>
      <c r="I590" t="s">
        <v>57</v>
      </c>
    </row>
    <row r="591" spans="1:9" ht="12">
      <c r="A591" t="s">
        <v>33</v>
      </c>
      <c r="B591">
        <v>64.2101972434136</v>
      </c>
      <c r="I591" t="s">
        <v>33</v>
      </c>
    </row>
    <row r="592" spans="1:9" ht="12">
      <c r="A592" t="s">
        <v>34</v>
      </c>
      <c r="B592">
        <v>4.94070541136712</v>
      </c>
      <c r="I592" t="s">
        <v>34</v>
      </c>
    </row>
    <row r="593" spans="1:9" ht="12">
      <c r="A593" t="s">
        <v>35</v>
      </c>
      <c r="I593" t="s">
        <v>35</v>
      </c>
    </row>
    <row r="594" spans="1:9" ht="12">
      <c r="A594" t="s">
        <v>100</v>
      </c>
      <c r="I594" t="s">
        <v>100</v>
      </c>
    </row>
    <row r="595" spans="1:9" ht="12">
      <c r="A595" t="s">
        <v>57</v>
      </c>
      <c r="B595">
        <v>51.9</v>
      </c>
      <c r="I595" t="s">
        <v>57</v>
      </c>
    </row>
    <row r="596" spans="1:9" ht="12">
      <c r="A596" t="s">
        <v>33</v>
      </c>
      <c r="B596">
        <v>61.3816633024081</v>
      </c>
      <c r="I596" t="s">
        <v>33</v>
      </c>
    </row>
    <row r="597" spans="1:9" ht="12">
      <c r="A597" t="s">
        <v>34</v>
      </c>
      <c r="B597">
        <v>-8.94387886965444</v>
      </c>
      <c r="I597" t="s">
        <v>34</v>
      </c>
    </row>
    <row r="598" spans="1:9" ht="12">
      <c r="A598" t="s">
        <v>35</v>
      </c>
      <c r="I598" t="s">
        <v>35</v>
      </c>
    </row>
    <row r="599" spans="1:9" ht="12">
      <c r="A599" t="s">
        <v>54</v>
      </c>
      <c r="I599" t="s">
        <v>54</v>
      </c>
    </row>
    <row r="600" spans="1:9" ht="12">
      <c r="A600" t="s">
        <v>57</v>
      </c>
      <c r="B600">
        <v>57.9</v>
      </c>
      <c r="I600" t="s">
        <v>57</v>
      </c>
    </row>
    <row r="601" spans="1:9" ht="12">
      <c r="A601" t="s">
        <v>33</v>
      </c>
      <c r="B601">
        <v>70.5307634032435</v>
      </c>
      <c r="I601" t="s">
        <v>33</v>
      </c>
    </row>
    <row r="602" spans="1:9" ht="12">
      <c r="A602" t="s">
        <v>34</v>
      </c>
      <c r="B602">
        <v>14.6188185141771</v>
      </c>
      <c r="I602" t="s">
        <v>34</v>
      </c>
    </row>
    <row r="603" spans="1:9" ht="12">
      <c r="A603" t="s">
        <v>35</v>
      </c>
      <c r="I603" t="s">
        <v>35</v>
      </c>
    </row>
    <row r="604" spans="1:9" ht="12">
      <c r="A604" t="s">
        <v>44</v>
      </c>
      <c r="I604" t="s">
        <v>44</v>
      </c>
    </row>
    <row r="605" spans="1:9" ht="12">
      <c r="A605" t="s">
        <v>57</v>
      </c>
      <c r="B605">
        <v>45.1</v>
      </c>
      <c r="I605" t="s">
        <v>57</v>
      </c>
    </row>
    <row r="606" spans="1:9" ht="12">
      <c r="A606" t="s">
        <v>33</v>
      </c>
      <c r="B606">
        <v>39.5201297442374</v>
      </c>
      <c r="I606" t="s">
        <v>33</v>
      </c>
    </row>
    <row r="607" spans="1:9" ht="12">
      <c r="A607" t="s">
        <v>34</v>
      </c>
      <c r="B607">
        <v>-24.3129460370116</v>
      </c>
      <c r="I607" t="s">
        <v>34</v>
      </c>
    </row>
    <row r="608" spans="1:9" ht="12">
      <c r="A608" t="s">
        <v>35</v>
      </c>
      <c r="I608" t="s">
        <v>35</v>
      </c>
    </row>
    <row r="609" spans="1:9" ht="12">
      <c r="A609" t="s">
        <v>45</v>
      </c>
      <c r="I609" t="s">
        <v>45</v>
      </c>
    </row>
    <row r="610" spans="1:9" ht="12">
      <c r="A610" t="s">
        <v>57</v>
      </c>
      <c r="B610">
        <v>45.1</v>
      </c>
      <c r="I610" t="s">
        <v>57</v>
      </c>
    </row>
    <row r="611" spans="1:9" ht="12">
      <c r="A611" t="s">
        <v>33</v>
      </c>
      <c r="B611">
        <v>39.5201297442374</v>
      </c>
      <c r="I611" t="s">
        <v>33</v>
      </c>
    </row>
    <row r="612" spans="1:9" ht="12">
      <c r="A612" t="s">
        <v>34</v>
      </c>
      <c r="B612">
        <v>-24.3129460370116</v>
      </c>
      <c r="I612" t="s">
        <v>34</v>
      </c>
    </row>
    <row r="613" spans="1:9" ht="12">
      <c r="A613" t="s">
        <v>35</v>
      </c>
      <c r="I613" t="s">
        <v>35</v>
      </c>
    </row>
    <row r="614" spans="1:9" ht="12">
      <c r="A614" t="s">
        <v>46</v>
      </c>
      <c r="B614">
        <v>10</v>
      </c>
      <c r="I614" t="s">
        <v>46</v>
      </c>
    </row>
    <row r="615" spans="1:9" ht="12">
      <c r="A615" t="s">
        <v>47</v>
      </c>
      <c r="I615" t="s">
        <v>47</v>
      </c>
    </row>
    <row r="616" spans="1:9" ht="12">
      <c r="A616" t="s">
        <v>48</v>
      </c>
      <c r="I616" t="s">
        <v>48</v>
      </c>
    </row>
    <row r="617" spans="1:9" ht="12">
      <c r="A617" t="s">
        <v>57</v>
      </c>
      <c r="B617">
        <v>54.9</v>
      </c>
      <c r="I617" t="s">
        <v>57</v>
      </c>
    </row>
    <row r="618" spans="1:9" ht="12">
      <c r="A618" t="s">
        <v>33</v>
      </c>
      <c r="B618">
        <v>67.0298440994755</v>
      </c>
      <c r="I618" t="s">
        <v>33</v>
      </c>
    </row>
    <row r="619" spans="1:9" ht="12">
      <c r="A619" t="s">
        <v>34</v>
      </c>
      <c r="B619">
        <v>1.70981404414153</v>
      </c>
      <c r="I619" t="s">
        <v>34</v>
      </c>
    </row>
    <row r="620" spans="1:9" ht="12">
      <c r="A620" t="s">
        <v>35</v>
      </c>
      <c r="I620" t="s">
        <v>35</v>
      </c>
    </row>
    <row r="621" spans="1:9" ht="12">
      <c r="A621" t="s">
        <v>41</v>
      </c>
      <c r="I621" t="s">
        <v>41</v>
      </c>
    </row>
    <row r="622" spans="1:9" ht="12">
      <c r="A622" t="s">
        <v>57</v>
      </c>
      <c r="B622">
        <v>55.1</v>
      </c>
      <c r="I622" t="s">
        <v>57</v>
      </c>
    </row>
    <row r="623" spans="1:9" ht="12">
      <c r="A623" t="s">
        <v>33</v>
      </c>
      <c r="B623">
        <v>64.4</v>
      </c>
      <c r="I623" t="s">
        <v>33</v>
      </c>
    </row>
    <row r="624" spans="1:9" ht="12">
      <c r="A624" t="s">
        <v>34</v>
      </c>
      <c r="B624">
        <v>4.4</v>
      </c>
      <c r="I624" t="s">
        <v>34</v>
      </c>
    </row>
    <row r="625" spans="1:9" ht="12">
      <c r="A625" t="s">
        <v>35</v>
      </c>
      <c r="I625" t="s">
        <v>35</v>
      </c>
    </row>
    <row r="626" spans="1:9" ht="12">
      <c r="A626" t="s">
        <v>42</v>
      </c>
      <c r="I626" t="s">
        <v>42</v>
      </c>
    </row>
    <row r="627" spans="1:9" ht="12">
      <c r="A627" t="s">
        <v>57</v>
      </c>
      <c r="B627">
        <v>0</v>
      </c>
      <c r="I627" t="s">
        <v>57</v>
      </c>
    </row>
    <row r="628" spans="1:9" ht="12">
      <c r="A628" t="s">
        <v>33</v>
      </c>
      <c r="B628">
        <v>0</v>
      </c>
      <c r="I628" t="s">
        <v>33</v>
      </c>
    </row>
    <row r="629" spans="1:9" ht="12">
      <c r="A629" t="s">
        <v>34</v>
      </c>
      <c r="B629">
        <v>0</v>
      </c>
      <c r="I629" t="s">
        <v>34</v>
      </c>
    </row>
    <row r="630" spans="1:9" ht="12">
      <c r="A630" t="s">
        <v>35</v>
      </c>
      <c r="I630" t="s">
        <v>35</v>
      </c>
    </row>
    <row r="631" spans="1:9" ht="12">
      <c r="A631" t="s">
        <v>63</v>
      </c>
      <c r="I631" t="s">
        <v>63</v>
      </c>
    </row>
    <row r="632" spans="1:9" ht="12">
      <c r="A632" t="s">
        <v>64</v>
      </c>
      <c r="B632">
        <v>12</v>
      </c>
      <c r="I632" t="s">
        <v>64</v>
      </c>
    </row>
    <row r="633" spans="1:9" ht="12">
      <c r="A633" t="s">
        <v>56</v>
      </c>
      <c r="I633" t="s">
        <v>137</v>
      </c>
    </row>
    <row r="634" spans="1:9" ht="12">
      <c r="A634" t="s">
        <v>65</v>
      </c>
      <c r="I634" t="s">
        <v>65</v>
      </c>
    </row>
    <row r="635" spans="1:9" ht="12">
      <c r="A635" t="s">
        <v>11</v>
      </c>
      <c r="I635" t="s">
        <v>11</v>
      </c>
    </row>
    <row r="636" spans="1:9" ht="12">
      <c r="A636" t="s">
        <v>67</v>
      </c>
      <c r="I636" t="s">
        <v>67</v>
      </c>
    </row>
    <row r="637" spans="1:9" ht="12">
      <c r="A637" t="s">
        <v>55</v>
      </c>
      <c r="I637" t="s">
        <v>55</v>
      </c>
    </row>
    <row r="638" spans="1:9" ht="12">
      <c r="A638" t="s">
        <v>57</v>
      </c>
      <c r="B638">
        <v>96.9</v>
      </c>
      <c r="I638" t="s">
        <v>57</v>
      </c>
    </row>
    <row r="639" spans="1:9" ht="12">
      <c r="A639" t="s">
        <v>33</v>
      </c>
      <c r="B639">
        <v>1</v>
      </c>
      <c r="I639" t="s">
        <v>33</v>
      </c>
    </row>
    <row r="640" spans="1:9" ht="12">
      <c r="A640" t="s">
        <v>34</v>
      </c>
      <c r="B640">
        <v>1</v>
      </c>
      <c r="I640" t="s">
        <v>34</v>
      </c>
    </row>
    <row r="641" spans="1:9" ht="12">
      <c r="A641" t="s">
        <v>35</v>
      </c>
      <c r="I641" t="s">
        <v>35</v>
      </c>
    </row>
    <row r="642" spans="1:9" ht="12">
      <c r="A642" t="s">
        <v>99</v>
      </c>
      <c r="I642" t="s">
        <v>99</v>
      </c>
    </row>
    <row r="643" spans="1:9" ht="12">
      <c r="A643" t="s">
        <v>57</v>
      </c>
      <c r="B643">
        <v>95.3</v>
      </c>
      <c r="I643" t="s">
        <v>57</v>
      </c>
    </row>
    <row r="644" spans="1:9" ht="12">
      <c r="A644" t="s">
        <v>33</v>
      </c>
      <c r="B644">
        <v>1.12548599247813</v>
      </c>
      <c r="I644" t="s">
        <v>33</v>
      </c>
    </row>
    <row r="645" spans="1:9" ht="12">
      <c r="A645" t="s">
        <v>34</v>
      </c>
      <c r="B645">
        <v>5.07673923702365</v>
      </c>
      <c r="I645" t="s">
        <v>34</v>
      </c>
    </row>
    <row r="646" spans="1:9" ht="12">
      <c r="A646" t="s">
        <v>35</v>
      </c>
      <c r="I646" t="s">
        <v>35</v>
      </c>
    </row>
    <row r="647" spans="1:9" ht="12">
      <c r="A647" t="s">
        <v>100</v>
      </c>
      <c r="I647" t="s">
        <v>100</v>
      </c>
    </row>
    <row r="648" spans="1:9" ht="12">
      <c r="A648" t="s">
        <v>57</v>
      </c>
      <c r="B648">
        <v>93.9</v>
      </c>
      <c r="I648" t="s">
        <v>57</v>
      </c>
    </row>
    <row r="649" spans="1:9" ht="12">
      <c r="A649" t="s">
        <v>33</v>
      </c>
      <c r="B649">
        <v>-4.73613891013682</v>
      </c>
      <c r="I649" t="s">
        <v>33</v>
      </c>
    </row>
    <row r="650" spans="1:9" ht="12">
      <c r="A650" t="s">
        <v>34</v>
      </c>
      <c r="B650">
        <v>-3.31628016688614</v>
      </c>
      <c r="I650" t="s">
        <v>34</v>
      </c>
    </row>
    <row r="651" spans="1:9" ht="12">
      <c r="A651" t="s">
        <v>35</v>
      </c>
      <c r="I651" t="s">
        <v>35</v>
      </c>
    </row>
    <row r="652" spans="1:9" ht="12">
      <c r="A652" t="s">
        <v>54</v>
      </c>
      <c r="I652" t="s">
        <v>54</v>
      </c>
    </row>
    <row r="653" spans="1:9" ht="12">
      <c r="A653" t="s">
        <v>57</v>
      </c>
      <c r="B653">
        <v>99.9</v>
      </c>
      <c r="I653" t="s">
        <v>57</v>
      </c>
    </row>
    <row r="654" spans="1:9" ht="12">
      <c r="A654" t="s">
        <v>33</v>
      </c>
      <c r="B654">
        <v>3.67904175710048</v>
      </c>
      <c r="I654" t="s">
        <v>33</v>
      </c>
    </row>
    <row r="655" spans="1:9" ht="12">
      <c r="A655" t="s">
        <v>34</v>
      </c>
      <c r="B655">
        <v>5.25421615212411</v>
      </c>
      <c r="I655" t="s">
        <v>34</v>
      </c>
    </row>
    <row r="656" spans="1:9" ht="12">
      <c r="A656" t="s">
        <v>35</v>
      </c>
      <c r="I656" t="s">
        <v>35</v>
      </c>
    </row>
    <row r="657" spans="1:9" ht="12">
      <c r="A657" t="s">
        <v>44</v>
      </c>
      <c r="I657" t="s">
        <v>44</v>
      </c>
    </row>
    <row r="658" spans="1:9" ht="12">
      <c r="A658" t="s">
        <v>57</v>
      </c>
      <c r="B658">
        <v>85.3</v>
      </c>
      <c r="I658" t="s">
        <v>57</v>
      </c>
    </row>
    <row r="659" spans="1:9" ht="12">
      <c r="A659" t="s">
        <v>33</v>
      </c>
      <c r="B659">
        <v>-9.58663322609922</v>
      </c>
      <c r="I659" t="s">
        <v>33</v>
      </c>
    </row>
    <row r="660" spans="1:9" ht="12">
      <c r="A660" t="s">
        <v>34</v>
      </c>
      <c r="B660">
        <v>-8.48153661716144</v>
      </c>
      <c r="I660" t="s">
        <v>34</v>
      </c>
    </row>
    <row r="661" spans="1:9" ht="12">
      <c r="A661" t="s">
        <v>35</v>
      </c>
      <c r="I661" t="s">
        <v>35</v>
      </c>
    </row>
    <row r="662" spans="1:9" ht="12">
      <c r="A662" t="s">
        <v>45</v>
      </c>
      <c r="I662" t="s">
        <v>45</v>
      </c>
    </row>
    <row r="663" spans="1:9" ht="12">
      <c r="A663" t="s">
        <v>57</v>
      </c>
      <c r="B663">
        <v>85.3</v>
      </c>
      <c r="I663" t="s">
        <v>57</v>
      </c>
    </row>
    <row r="664" spans="1:9" ht="12">
      <c r="A664" t="s">
        <v>33</v>
      </c>
      <c r="B664">
        <v>-9.58663322609922</v>
      </c>
      <c r="I664" t="s">
        <v>33</v>
      </c>
    </row>
    <row r="665" spans="1:9" ht="12">
      <c r="A665" t="s">
        <v>34</v>
      </c>
      <c r="B665">
        <v>-8.48153661716144</v>
      </c>
      <c r="I665" t="s">
        <v>34</v>
      </c>
    </row>
    <row r="666" spans="1:9" ht="12">
      <c r="A666" t="s">
        <v>35</v>
      </c>
      <c r="I666" t="s">
        <v>35</v>
      </c>
    </row>
    <row r="667" spans="1:9" ht="12">
      <c r="A667" t="s">
        <v>46</v>
      </c>
      <c r="B667">
        <v>10</v>
      </c>
      <c r="I667" t="s">
        <v>46</v>
      </c>
    </row>
    <row r="668" spans="1:9" ht="12">
      <c r="A668" t="s">
        <v>47</v>
      </c>
      <c r="I668" t="s">
        <v>47</v>
      </c>
    </row>
    <row r="669" spans="1:9" ht="12">
      <c r="A669" t="s">
        <v>48</v>
      </c>
      <c r="I669" t="s">
        <v>48</v>
      </c>
    </row>
    <row r="670" spans="1:9" ht="12">
      <c r="A670" t="s">
        <v>57</v>
      </c>
      <c r="B670">
        <v>96.9</v>
      </c>
      <c r="I670" t="s">
        <v>57</v>
      </c>
    </row>
    <row r="671" spans="1:9" ht="12">
      <c r="A671" t="s">
        <v>33</v>
      </c>
      <c r="B671">
        <v>1.41421356237309</v>
      </c>
      <c r="I671" t="s">
        <v>33</v>
      </c>
    </row>
    <row r="672" spans="1:9" ht="12">
      <c r="A672" t="s">
        <v>34</v>
      </c>
      <c r="B672">
        <v>45</v>
      </c>
      <c r="I672" t="s">
        <v>34</v>
      </c>
    </row>
    <row r="673" spans="1:9" ht="12">
      <c r="A673" t="s">
        <v>35</v>
      </c>
      <c r="I673" t="s">
        <v>35</v>
      </c>
    </row>
    <row r="674" spans="1:9" ht="12">
      <c r="A674" t="s">
        <v>41</v>
      </c>
      <c r="I674" t="s">
        <v>41</v>
      </c>
    </row>
    <row r="675" spans="1:9" ht="12">
      <c r="A675" t="s">
        <v>57</v>
      </c>
      <c r="B675">
        <v>95.3</v>
      </c>
      <c r="I675" t="s">
        <v>57</v>
      </c>
    </row>
    <row r="676" spans="1:9" ht="12">
      <c r="A676" t="s">
        <v>33</v>
      </c>
      <c r="B676">
        <v>5.2</v>
      </c>
      <c r="I676" t="s">
        <v>33</v>
      </c>
    </row>
    <row r="677" spans="1:9" ht="12">
      <c r="A677" t="s">
        <v>34</v>
      </c>
      <c r="B677">
        <v>77.5</v>
      </c>
      <c r="I677" t="s">
        <v>34</v>
      </c>
    </row>
    <row r="678" spans="1:9" ht="12">
      <c r="A678" t="s">
        <v>35</v>
      </c>
      <c r="I678" t="s">
        <v>35</v>
      </c>
    </row>
    <row r="679" spans="1:9" ht="12">
      <c r="A679" t="s">
        <v>42</v>
      </c>
      <c r="I679" t="s">
        <v>42</v>
      </c>
    </row>
    <row r="680" spans="1:9" ht="12">
      <c r="A680" t="s">
        <v>57</v>
      </c>
      <c r="B680">
        <v>0</v>
      </c>
      <c r="I680" t="s">
        <v>57</v>
      </c>
    </row>
    <row r="681" spans="1:9" ht="12">
      <c r="A681" t="s">
        <v>33</v>
      </c>
      <c r="B681">
        <v>0</v>
      </c>
      <c r="I681" t="s">
        <v>33</v>
      </c>
    </row>
    <row r="682" spans="1:9" ht="12">
      <c r="A682" t="s">
        <v>34</v>
      </c>
      <c r="B682">
        <v>0</v>
      </c>
      <c r="I682" t="s">
        <v>34</v>
      </c>
    </row>
    <row r="683" spans="1:9" ht="12">
      <c r="A683" t="s">
        <v>35</v>
      </c>
      <c r="I683" t="s">
        <v>35</v>
      </c>
    </row>
    <row r="684" spans="1:9" ht="12">
      <c r="A684" t="s">
        <v>63</v>
      </c>
      <c r="I684" t="s">
        <v>63</v>
      </c>
    </row>
    <row r="685" spans="1:9" ht="12">
      <c r="A685" t="s">
        <v>64</v>
      </c>
      <c r="B685">
        <v>13</v>
      </c>
      <c r="I685" t="s">
        <v>64</v>
      </c>
    </row>
    <row r="686" spans="1:9" ht="12">
      <c r="A686" t="s">
        <v>56</v>
      </c>
      <c r="I686" t="s">
        <v>137</v>
      </c>
    </row>
    <row r="687" spans="1:9" ht="12">
      <c r="A687" t="s">
        <v>65</v>
      </c>
      <c r="I687" t="s">
        <v>65</v>
      </c>
    </row>
    <row r="688" spans="1:9" ht="12">
      <c r="A688" t="s">
        <v>12</v>
      </c>
      <c r="I688" t="s">
        <v>12</v>
      </c>
    </row>
    <row r="689" spans="1:9" ht="12">
      <c r="A689" t="s">
        <v>67</v>
      </c>
      <c r="I689" t="s">
        <v>67</v>
      </c>
    </row>
    <row r="690" spans="1:9" ht="12">
      <c r="A690" t="s">
        <v>55</v>
      </c>
      <c r="I690" t="s">
        <v>55</v>
      </c>
    </row>
    <row r="691" spans="1:9" ht="12">
      <c r="A691" t="s">
        <v>57</v>
      </c>
      <c r="B691">
        <v>64.7</v>
      </c>
      <c r="I691" t="s">
        <v>57</v>
      </c>
    </row>
    <row r="692" spans="1:9" ht="12">
      <c r="A692" t="s">
        <v>33</v>
      </c>
      <c r="B692">
        <v>8</v>
      </c>
      <c r="I692" t="s">
        <v>33</v>
      </c>
    </row>
    <row r="693" spans="1:9" ht="12">
      <c r="A693" t="s">
        <v>34</v>
      </c>
      <c r="B693">
        <v>5</v>
      </c>
      <c r="I693" t="s">
        <v>34</v>
      </c>
    </row>
    <row r="694" spans="1:9" ht="12">
      <c r="A694" t="s">
        <v>35</v>
      </c>
      <c r="I694" t="s">
        <v>35</v>
      </c>
    </row>
    <row r="695" spans="1:9" ht="12">
      <c r="A695" t="s">
        <v>99</v>
      </c>
      <c r="I695" t="s">
        <v>99</v>
      </c>
    </row>
    <row r="696" spans="1:9" ht="12">
      <c r="A696" t="s">
        <v>57</v>
      </c>
      <c r="B696">
        <v>66.6</v>
      </c>
      <c r="I696" t="s">
        <v>57</v>
      </c>
    </row>
    <row r="697" spans="1:9" ht="12">
      <c r="A697" t="s">
        <v>33</v>
      </c>
      <c r="B697">
        <v>9.5718155583812</v>
      </c>
      <c r="I697" t="s">
        <v>33</v>
      </c>
    </row>
    <row r="698" spans="1:9" ht="12">
      <c r="A698" t="s">
        <v>34</v>
      </c>
      <c r="B698">
        <v>8.49825552194869</v>
      </c>
      <c r="I698" t="s">
        <v>34</v>
      </c>
    </row>
    <row r="699" spans="1:9" ht="12">
      <c r="A699" t="s">
        <v>35</v>
      </c>
      <c r="I699" t="s">
        <v>35</v>
      </c>
    </row>
    <row r="700" spans="1:9" ht="12">
      <c r="A700" t="s">
        <v>100</v>
      </c>
      <c r="I700" t="s">
        <v>100</v>
      </c>
    </row>
    <row r="701" spans="1:9" ht="12">
      <c r="A701" t="s">
        <v>57</v>
      </c>
      <c r="B701">
        <v>61.7</v>
      </c>
      <c r="I701" t="s">
        <v>57</v>
      </c>
    </row>
    <row r="702" spans="1:9" ht="12">
      <c r="A702" t="s">
        <v>33</v>
      </c>
      <c r="B702">
        <v>4.11095964032045</v>
      </c>
      <c r="I702" t="s">
        <v>33</v>
      </c>
    </row>
    <row r="703" spans="1:9" ht="12">
      <c r="A703" t="s">
        <v>34</v>
      </c>
      <c r="B703">
        <v>1.66138481848432</v>
      </c>
      <c r="I703" t="s">
        <v>34</v>
      </c>
    </row>
    <row r="704" spans="1:9" ht="12">
      <c r="A704" t="s">
        <v>35</v>
      </c>
      <c r="I704" t="s">
        <v>35</v>
      </c>
    </row>
    <row r="705" spans="1:9" ht="12">
      <c r="A705" t="s">
        <v>54</v>
      </c>
      <c r="I705" t="s">
        <v>54</v>
      </c>
    </row>
    <row r="706" spans="1:9" ht="12">
      <c r="A706" t="s">
        <v>57</v>
      </c>
      <c r="B706">
        <v>67.6999999999999</v>
      </c>
      <c r="I706" t="s">
        <v>57</v>
      </c>
    </row>
    <row r="707" spans="1:9" ht="12">
      <c r="A707" t="s">
        <v>33</v>
      </c>
      <c r="B707">
        <v>10.7256309069053</v>
      </c>
      <c r="I707" t="s">
        <v>33</v>
      </c>
    </row>
    <row r="708" spans="1:9" ht="12">
      <c r="A708" t="s">
        <v>34</v>
      </c>
      <c r="B708">
        <v>9.65922631318905</v>
      </c>
      <c r="I708" t="s">
        <v>34</v>
      </c>
    </row>
    <row r="709" spans="1:9" ht="12">
      <c r="A709" t="s">
        <v>35</v>
      </c>
      <c r="I709" t="s">
        <v>35</v>
      </c>
    </row>
    <row r="710" spans="1:9" ht="12">
      <c r="A710" t="s">
        <v>44</v>
      </c>
      <c r="I710" t="s">
        <v>44</v>
      </c>
    </row>
    <row r="711" spans="1:9" ht="12">
      <c r="A711" t="s">
        <v>57</v>
      </c>
      <c r="B711">
        <v>56.6</v>
      </c>
      <c r="I711" t="s">
        <v>57</v>
      </c>
    </row>
    <row r="712" spans="1:9" ht="12">
      <c r="A712" t="s">
        <v>33</v>
      </c>
      <c r="B712">
        <v>-5.17518247990552</v>
      </c>
      <c r="I712" t="s">
        <v>33</v>
      </c>
    </row>
    <row r="713" spans="1:9" ht="12">
      <c r="A713" t="s">
        <v>34</v>
      </c>
      <c r="B713">
        <v>-0.507431078747577</v>
      </c>
      <c r="I713" t="s">
        <v>34</v>
      </c>
    </row>
    <row r="714" spans="1:9" ht="12">
      <c r="A714" t="s">
        <v>35</v>
      </c>
      <c r="I714" t="s">
        <v>35</v>
      </c>
    </row>
    <row r="715" spans="1:9" ht="12">
      <c r="A715" t="s">
        <v>45</v>
      </c>
      <c r="I715" t="s">
        <v>45</v>
      </c>
    </row>
    <row r="716" spans="1:9" ht="12">
      <c r="A716" t="s">
        <v>57</v>
      </c>
      <c r="B716">
        <v>56.6</v>
      </c>
      <c r="I716" t="s">
        <v>57</v>
      </c>
    </row>
    <row r="717" spans="1:9" ht="12">
      <c r="A717" t="s">
        <v>33</v>
      </c>
      <c r="B717">
        <v>-5.17518247990552</v>
      </c>
      <c r="I717" t="s">
        <v>33</v>
      </c>
    </row>
    <row r="718" spans="1:9" ht="12">
      <c r="A718" t="s">
        <v>34</v>
      </c>
      <c r="B718">
        <v>-0.507431078747576</v>
      </c>
      <c r="I718" t="s">
        <v>34</v>
      </c>
    </row>
    <row r="719" spans="1:9" ht="12">
      <c r="A719" t="s">
        <v>35</v>
      </c>
      <c r="I719" t="s">
        <v>35</v>
      </c>
    </row>
    <row r="720" spans="1:9" ht="12">
      <c r="A720" t="s">
        <v>46</v>
      </c>
      <c r="B720">
        <v>10</v>
      </c>
      <c r="I720" t="s">
        <v>46</v>
      </c>
    </row>
    <row r="721" spans="1:9" ht="12">
      <c r="A721" t="s">
        <v>47</v>
      </c>
      <c r="I721" t="s">
        <v>47</v>
      </c>
    </row>
    <row r="722" spans="1:9" ht="12">
      <c r="A722" t="s">
        <v>48</v>
      </c>
      <c r="I722" t="s">
        <v>48</v>
      </c>
    </row>
    <row r="723" spans="1:9" ht="12">
      <c r="A723" t="s">
        <v>57</v>
      </c>
      <c r="B723">
        <v>64.7</v>
      </c>
      <c r="I723" t="s">
        <v>57</v>
      </c>
    </row>
    <row r="724" spans="1:9" ht="12">
      <c r="A724" t="s">
        <v>33</v>
      </c>
      <c r="B724">
        <v>9.4339811320566</v>
      </c>
      <c r="I724" t="s">
        <v>33</v>
      </c>
    </row>
    <row r="725" spans="1:9" ht="12">
      <c r="A725" t="s">
        <v>34</v>
      </c>
      <c r="B725">
        <v>32.0053832080834</v>
      </c>
      <c r="I725" t="s">
        <v>34</v>
      </c>
    </row>
    <row r="726" spans="1:9" ht="12">
      <c r="A726" t="s">
        <v>35</v>
      </c>
      <c r="I726" t="s">
        <v>35</v>
      </c>
    </row>
    <row r="727" spans="1:9" ht="12">
      <c r="A727" t="s">
        <v>41</v>
      </c>
      <c r="I727" t="s">
        <v>41</v>
      </c>
    </row>
    <row r="728" spans="1:9" ht="12">
      <c r="A728" t="s">
        <v>57</v>
      </c>
      <c r="B728">
        <v>66.6</v>
      </c>
      <c r="I728" t="s">
        <v>57</v>
      </c>
    </row>
    <row r="729" spans="1:9" ht="12">
      <c r="A729" t="s">
        <v>33</v>
      </c>
      <c r="B729">
        <v>12.8</v>
      </c>
      <c r="I729" t="s">
        <v>33</v>
      </c>
    </row>
    <row r="730" spans="1:9" ht="12">
      <c r="A730" t="s">
        <v>34</v>
      </c>
      <c r="B730">
        <v>41.6</v>
      </c>
      <c r="I730" t="s">
        <v>34</v>
      </c>
    </row>
    <row r="731" spans="1:9" ht="12">
      <c r="A731" t="s">
        <v>35</v>
      </c>
      <c r="I731" t="s">
        <v>35</v>
      </c>
    </row>
    <row r="732" spans="1:9" ht="12">
      <c r="A732" t="s">
        <v>42</v>
      </c>
      <c r="I732" t="s">
        <v>42</v>
      </c>
    </row>
    <row r="733" spans="1:9" ht="12">
      <c r="A733" t="s">
        <v>57</v>
      </c>
      <c r="B733">
        <v>0</v>
      </c>
      <c r="I733" t="s">
        <v>57</v>
      </c>
    </row>
    <row r="734" spans="1:9" ht="12">
      <c r="A734" t="s">
        <v>33</v>
      </c>
      <c r="B734">
        <v>0</v>
      </c>
      <c r="I734" t="s">
        <v>33</v>
      </c>
    </row>
    <row r="735" spans="1:9" ht="12">
      <c r="A735" t="s">
        <v>34</v>
      </c>
      <c r="B735">
        <v>0</v>
      </c>
      <c r="I735" t="s">
        <v>34</v>
      </c>
    </row>
    <row r="736" spans="1:9" ht="12">
      <c r="A736" t="s">
        <v>35</v>
      </c>
      <c r="I736" t="s">
        <v>35</v>
      </c>
    </row>
    <row r="737" spans="1:9" ht="12">
      <c r="A737" t="s">
        <v>63</v>
      </c>
      <c r="I737" t="s">
        <v>63</v>
      </c>
    </row>
    <row r="738" spans="1:9" ht="12">
      <c r="A738" t="s">
        <v>64</v>
      </c>
      <c r="B738">
        <v>14</v>
      </c>
      <c r="I738" t="s">
        <v>64</v>
      </c>
    </row>
    <row r="739" spans="1:9" ht="12">
      <c r="A739" t="s">
        <v>56</v>
      </c>
      <c r="I739" t="s">
        <v>137</v>
      </c>
    </row>
    <row r="740" spans="1:9" ht="12">
      <c r="A740" t="s">
        <v>65</v>
      </c>
      <c r="I740" t="s">
        <v>65</v>
      </c>
    </row>
    <row r="741" spans="1:9" ht="12">
      <c r="A741" t="s">
        <v>13</v>
      </c>
      <c r="I741" t="s">
        <v>13</v>
      </c>
    </row>
    <row r="742" spans="1:9" ht="12">
      <c r="A742" t="s">
        <v>67</v>
      </c>
      <c r="I742" t="s">
        <v>67</v>
      </c>
    </row>
    <row r="743" spans="1:9" ht="12">
      <c r="A743" t="s">
        <v>55</v>
      </c>
      <c r="I743" t="s">
        <v>55</v>
      </c>
    </row>
    <row r="744" spans="1:9" ht="12">
      <c r="A744" t="s">
        <v>57</v>
      </c>
      <c r="B744">
        <v>28.2</v>
      </c>
      <c r="I744" t="s">
        <v>57</v>
      </c>
    </row>
    <row r="745" spans="1:9" ht="12">
      <c r="A745" t="s">
        <v>33</v>
      </c>
      <c r="B745">
        <v>1.99999999999999</v>
      </c>
      <c r="I745" t="s">
        <v>33</v>
      </c>
    </row>
    <row r="746" spans="1:9" ht="12">
      <c r="A746" t="s">
        <v>34</v>
      </c>
      <c r="B746">
        <v>-6</v>
      </c>
      <c r="I746" t="s">
        <v>34</v>
      </c>
    </row>
    <row r="747" spans="1:9" ht="12">
      <c r="A747" t="s">
        <v>35</v>
      </c>
      <c r="I747" t="s">
        <v>35</v>
      </c>
    </row>
    <row r="748" spans="1:9" ht="12">
      <c r="A748" t="s">
        <v>99</v>
      </c>
      <c r="I748" t="s">
        <v>99</v>
      </c>
    </row>
    <row r="749" spans="1:9" ht="12">
      <c r="A749" t="s">
        <v>57</v>
      </c>
      <c r="B749">
        <v>27.4</v>
      </c>
      <c r="I749" t="s">
        <v>57</v>
      </c>
    </row>
    <row r="750" spans="1:9" ht="12">
      <c r="A750" t="s">
        <v>33</v>
      </c>
      <c r="B750">
        <v>6.48855888150447</v>
      </c>
      <c r="I750" t="s">
        <v>33</v>
      </c>
    </row>
    <row r="751" spans="1:9" ht="12">
      <c r="A751" t="s">
        <v>34</v>
      </c>
      <c r="B751">
        <v>0.38549142824375</v>
      </c>
      <c r="I751" t="s">
        <v>34</v>
      </c>
    </row>
    <row r="752" spans="1:9" ht="12">
      <c r="A752" t="s">
        <v>35</v>
      </c>
      <c r="I752" t="s">
        <v>35</v>
      </c>
    </row>
    <row r="753" spans="1:9" ht="12">
      <c r="A753" t="s">
        <v>100</v>
      </c>
      <c r="I753" t="s">
        <v>100</v>
      </c>
    </row>
    <row r="754" spans="1:9" ht="12">
      <c r="A754" t="s">
        <v>57</v>
      </c>
      <c r="B754">
        <v>25.2</v>
      </c>
      <c r="I754" t="s">
        <v>57</v>
      </c>
    </row>
    <row r="755" spans="1:9" ht="12">
      <c r="A755" t="s">
        <v>33</v>
      </c>
      <c r="B755">
        <v>-1.45371265058933</v>
      </c>
      <c r="I755" t="s">
        <v>33</v>
      </c>
    </row>
    <row r="756" spans="1:9" ht="12">
      <c r="A756" t="s">
        <v>34</v>
      </c>
      <c r="B756">
        <v>9.8031420110674</v>
      </c>
      <c r="I756" t="s">
        <v>34</v>
      </c>
    </row>
    <row r="757" spans="1:9" ht="12">
      <c r="A757" t="s">
        <v>35</v>
      </c>
      <c r="I757" t="s">
        <v>35</v>
      </c>
    </row>
    <row r="758" spans="1:9" ht="12">
      <c r="A758" t="s">
        <v>54</v>
      </c>
      <c r="I758" t="s">
        <v>54</v>
      </c>
    </row>
    <row r="759" spans="1:9" ht="12">
      <c r="A759" t="s">
        <v>57</v>
      </c>
      <c r="B759">
        <v>31.2</v>
      </c>
      <c r="I759" t="s">
        <v>57</v>
      </c>
    </row>
    <row r="760" spans="1:9" ht="12">
      <c r="A760" t="s">
        <v>33</v>
      </c>
      <c r="B760">
        <v>5.39230797992919</v>
      </c>
      <c r="I760" t="s">
        <v>33</v>
      </c>
    </row>
    <row r="761" spans="1:9" ht="12">
      <c r="A761" t="s">
        <v>34</v>
      </c>
      <c r="B761">
        <v>-9.95834162162351</v>
      </c>
      <c r="I761" t="s">
        <v>34</v>
      </c>
    </row>
    <row r="762" spans="1:9" ht="12">
      <c r="A762" t="s">
        <v>35</v>
      </c>
      <c r="I762" t="s">
        <v>35</v>
      </c>
    </row>
    <row r="763" spans="1:9" ht="12">
      <c r="A763" t="s">
        <v>44</v>
      </c>
      <c r="I763" t="s">
        <v>44</v>
      </c>
    </row>
    <row r="764" spans="1:9" ht="12">
      <c r="A764" t="s">
        <v>57</v>
      </c>
      <c r="B764">
        <v>17.4</v>
      </c>
      <c r="I764" t="s">
        <v>57</v>
      </c>
    </row>
    <row r="765" spans="1:9" ht="12">
      <c r="A765" t="s">
        <v>33</v>
      </c>
      <c r="B765">
        <v>-9.68820256558219</v>
      </c>
      <c r="I765" t="s">
        <v>33</v>
      </c>
    </row>
    <row r="766" spans="1:9" ht="12">
      <c r="A766" t="s">
        <v>34</v>
      </c>
      <c r="B766">
        <v>6.19586402757892</v>
      </c>
      <c r="I766" t="s">
        <v>34</v>
      </c>
    </row>
    <row r="767" spans="1:9" ht="12">
      <c r="A767" t="s">
        <v>35</v>
      </c>
      <c r="I767" t="s">
        <v>35</v>
      </c>
    </row>
    <row r="768" spans="1:9" ht="12">
      <c r="A768" t="s">
        <v>45</v>
      </c>
      <c r="I768" t="s">
        <v>45</v>
      </c>
    </row>
    <row r="769" spans="1:9" ht="12">
      <c r="A769" t="s">
        <v>57</v>
      </c>
      <c r="B769">
        <v>17.4</v>
      </c>
      <c r="I769" t="s">
        <v>57</v>
      </c>
    </row>
    <row r="770" spans="1:9" ht="12">
      <c r="A770" t="s">
        <v>33</v>
      </c>
      <c r="B770">
        <v>-9.68820256558219</v>
      </c>
      <c r="I770" t="s">
        <v>33</v>
      </c>
    </row>
    <row r="771" spans="1:9" ht="12">
      <c r="A771" t="s">
        <v>34</v>
      </c>
      <c r="B771">
        <v>6.19586402757892</v>
      </c>
      <c r="I771" t="s">
        <v>34</v>
      </c>
    </row>
    <row r="772" spans="1:9" ht="12">
      <c r="A772" t="s">
        <v>35</v>
      </c>
      <c r="I772" t="s">
        <v>35</v>
      </c>
    </row>
    <row r="773" spans="1:9" ht="12">
      <c r="A773" t="s">
        <v>46</v>
      </c>
      <c r="B773">
        <v>10</v>
      </c>
      <c r="I773" t="s">
        <v>46</v>
      </c>
    </row>
    <row r="774" spans="1:9" ht="12">
      <c r="A774" t="s">
        <v>47</v>
      </c>
      <c r="I774" t="s">
        <v>47</v>
      </c>
    </row>
    <row r="775" spans="1:9" ht="12">
      <c r="A775" t="s">
        <v>48</v>
      </c>
      <c r="I775" t="s">
        <v>48</v>
      </c>
    </row>
    <row r="776" spans="1:9" ht="12">
      <c r="A776" t="s">
        <v>57</v>
      </c>
      <c r="B776">
        <v>28.2</v>
      </c>
      <c r="I776" t="s">
        <v>57</v>
      </c>
    </row>
    <row r="777" spans="1:9" ht="12">
      <c r="A777" t="s">
        <v>33</v>
      </c>
      <c r="B777">
        <v>6.32455532033675</v>
      </c>
      <c r="I777" t="s">
        <v>33</v>
      </c>
    </row>
    <row r="778" spans="1:9" ht="12">
      <c r="A778" t="s">
        <v>34</v>
      </c>
      <c r="B778">
        <v>288.434948822922</v>
      </c>
      <c r="I778" t="s">
        <v>34</v>
      </c>
    </row>
    <row r="779" spans="1:9" ht="12">
      <c r="A779" t="s">
        <v>35</v>
      </c>
      <c r="I779" t="s">
        <v>35</v>
      </c>
    </row>
    <row r="780" spans="1:9" ht="12">
      <c r="A780" t="s">
        <v>41</v>
      </c>
      <c r="I780" t="s">
        <v>41</v>
      </c>
    </row>
    <row r="781" spans="1:9" ht="12">
      <c r="A781" t="s">
        <v>57</v>
      </c>
      <c r="B781">
        <v>27.4</v>
      </c>
      <c r="I781" t="s">
        <v>57</v>
      </c>
    </row>
    <row r="782" spans="1:9" ht="12">
      <c r="A782" t="s">
        <v>33</v>
      </c>
      <c r="B782">
        <v>6.5</v>
      </c>
      <c r="I782" t="s">
        <v>33</v>
      </c>
    </row>
    <row r="783" spans="1:9" ht="12">
      <c r="A783" t="s">
        <v>34</v>
      </c>
      <c r="B783">
        <v>3.4</v>
      </c>
      <c r="I783" t="s">
        <v>34</v>
      </c>
    </row>
    <row r="784" spans="1:9" ht="12">
      <c r="A784" t="s">
        <v>35</v>
      </c>
      <c r="I784" t="s">
        <v>35</v>
      </c>
    </row>
    <row r="785" spans="1:9" ht="12">
      <c r="A785" t="s">
        <v>42</v>
      </c>
      <c r="I785" t="s">
        <v>42</v>
      </c>
    </row>
    <row r="786" spans="1:9" ht="12">
      <c r="A786" t="s">
        <v>57</v>
      </c>
      <c r="B786">
        <v>0</v>
      </c>
      <c r="I786" t="s">
        <v>57</v>
      </c>
    </row>
    <row r="787" spans="1:9" ht="12">
      <c r="A787" t="s">
        <v>33</v>
      </c>
      <c r="B787">
        <v>0</v>
      </c>
      <c r="I787" t="s">
        <v>33</v>
      </c>
    </row>
    <row r="788" spans="1:9" ht="12">
      <c r="A788" t="s">
        <v>34</v>
      </c>
      <c r="B788">
        <v>0</v>
      </c>
      <c r="I788" t="s">
        <v>34</v>
      </c>
    </row>
    <row r="789" spans="1:9" ht="12">
      <c r="A789" t="s">
        <v>35</v>
      </c>
      <c r="I789" t="s">
        <v>35</v>
      </c>
    </row>
    <row r="790" spans="1:9" ht="12">
      <c r="A790" t="s">
        <v>63</v>
      </c>
      <c r="I790" t="s">
        <v>63</v>
      </c>
    </row>
    <row r="791" spans="1:9" ht="12">
      <c r="A791" t="s">
        <v>64</v>
      </c>
      <c r="B791">
        <v>15</v>
      </c>
      <c r="I791" t="s">
        <v>64</v>
      </c>
    </row>
    <row r="792" spans="1:9" ht="12">
      <c r="A792" t="s">
        <v>56</v>
      </c>
      <c r="I792" t="s">
        <v>137</v>
      </c>
    </row>
    <row r="793" spans="1:9" ht="12">
      <c r="A793" t="s">
        <v>65</v>
      </c>
      <c r="I793" t="s">
        <v>65</v>
      </c>
    </row>
    <row r="794" spans="1:9" ht="12">
      <c r="A794" t="s">
        <v>14</v>
      </c>
      <c r="I794" t="s">
        <v>14</v>
      </c>
    </row>
    <row r="795" spans="1:9" ht="12">
      <c r="A795" t="s">
        <v>67</v>
      </c>
      <c r="I795" t="s">
        <v>67</v>
      </c>
    </row>
    <row r="796" spans="1:9" ht="12">
      <c r="A796" t="s">
        <v>55</v>
      </c>
      <c r="I796" t="s">
        <v>55</v>
      </c>
    </row>
    <row r="797" spans="1:9" ht="12">
      <c r="A797" t="s">
        <v>57</v>
      </c>
      <c r="B797">
        <v>73.2999999999999</v>
      </c>
      <c r="I797" t="s">
        <v>57</v>
      </c>
    </row>
    <row r="798" spans="1:9" ht="12">
      <c r="A798" t="s">
        <v>33</v>
      </c>
      <c r="B798" s="53">
        <v>6.12323399573676E-17</v>
      </c>
      <c r="I798" t="s">
        <v>33</v>
      </c>
    </row>
    <row r="799" spans="1:9" ht="12">
      <c r="A799" t="s">
        <v>34</v>
      </c>
      <c r="B799">
        <v>1</v>
      </c>
      <c r="I799" t="s">
        <v>34</v>
      </c>
    </row>
    <row r="800" spans="1:9" ht="12">
      <c r="A800" t="s">
        <v>35</v>
      </c>
      <c r="I800" t="s">
        <v>35</v>
      </c>
    </row>
    <row r="801" spans="1:9" ht="12">
      <c r="A801" t="s">
        <v>99</v>
      </c>
      <c r="I801" t="s">
        <v>99</v>
      </c>
    </row>
    <row r="802" spans="1:9" ht="12">
      <c r="A802" t="s">
        <v>57</v>
      </c>
      <c r="B802">
        <v>68.2</v>
      </c>
      <c r="I802" t="s">
        <v>57</v>
      </c>
    </row>
    <row r="803" spans="1:9" ht="12">
      <c r="A803" t="s">
        <v>33</v>
      </c>
      <c r="B803">
        <v>1.20181446884947</v>
      </c>
      <c r="I803" t="s">
        <v>33</v>
      </c>
    </row>
    <row r="804" spans="1:9" ht="12">
      <c r="A804" t="s">
        <v>34</v>
      </c>
      <c r="B804">
        <v>3.18050970482154</v>
      </c>
      <c r="I804" t="s">
        <v>34</v>
      </c>
    </row>
    <row r="805" spans="1:9" ht="12">
      <c r="A805" t="s">
        <v>35</v>
      </c>
      <c r="I805" t="s">
        <v>35</v>
      </c>
    </row>
    <row r="806" spans="1:9" ht="12">
      <c r="A806" t="s">
        <v>100</v>
      </c>
      <c r="I806" t="s">
        <v>100</v>
      </c>
    </row>
    <row r="807" spans="1:9" ht="12">
      <c r="A807" t="s">
        <v>57</v>
      </c>
      <c r="B807">
        <v>70.2999999999999</v>
      </c>
      <c r="I807" t="s">
        <v>57</v>
      </c>
    </row>
    <row r="808" spans="1:9" ht="12">
      <c r="A808" t="s">
        <v>33</v>
      </c>
      <c r="B808">
        <v>0.187927107272634</v>
      </c>
      <c r="I808" t="s">
        <v>33</v>
      </c>
    </row>
    <row r="809" spans="1:9" ht="12">
      <c r="A809" t="s">
        <v>34</v>
      </c>
      <c r="B809">
        <v>1.06578758688862</v>
      </c>
      <c r="I809" t="s">
        <v>34</v>
      </c>
    </row>
    <row r="810" spans="1:9" ht="12">
      <c r="A810" t="s">
        <v>35</v>
      </c>
      <c r="I810" t="s">
        <v>35</v>
      </c>
    </row>
    <row r="811" spans="1:9" ht="12">
      <c r="A811" t="s">
        <v>54</v>
      </c>
      <c r="I811" t="s">
        <v>54</v>
      </c>
    </row>
    <row r="812" spans="1:9" ht="12">
      <c r="A812" t="s">
        <v>57</v>
      </c>
      <c r="B812">
        <v>76.2999999999999</v>
      </c>
      <c r="I812" t="s">
        <v>57</v>
      </c>
    </row>
    <row r="813" spans="1:9" ht="12">
      <c r="A813" t="s">
        <v>33</v>
      </c>
      <c r="B813">
        <v>-1.04188906600157</v>
      </c>
      <c r="I813" t="s">
        <v>33</v>
      </c>
    </row>
    <row r="814" spans="1:9" ht="12">
      <c r="A814" t="s">
        <v>34</v>
      </c>
      <c r="B814">
        <v>5.90884651807324</v>
      </c>
      <c r="I814" t="s">
        <v>34</v>
      </c>
    </row>
    <row r="815" spans="1:9" ht="12">
      <c r="A815" t="s">
        <v>35</v>
      </c>
      <c r="I815" t="s">
        <v>35</v>
      </c>
    </row>
    <row r="816" spans="1:9" ht="12">
      <c r="A816" t="s">
        <v>44</v>
      </c>
      <c r="I816" t="s">
        <v>44</v>
      </c>
    </row>
    <row r="817" spans="1:9" ht="12">
      <c r="A817" t="s">
        <v>57</v>
      </c>
      <c r="B817">
        <v>58.2</v>
      </c>
      <c r="I817" t="s">
        <v>57</v>
      </c>
    </row>
    <row r="818" spans="1:9" ht="12">
      <c r="A818" t="s">
        <v>33</v>
      </c>
      <c r="B818">
        <v>-12.2027874759767</v>
      </c>
      <c r="I818" t="s">
        <v>33</v>
      </c>
    </row>
    <row r="819" spans="1:9" ht="12">
      <c r="A819" t="s">
        <v>34</v>
      </c>
      <c r="B819">
        <v>-8.01573314277272</v>
      </c>
      <c r="I819" t="s">
        <v>34</v>
      </c>
    </row>
    <row r="820" spans="1:9" ht="12">
      <c r="A820" t="s">
        <v>35</v>
      </c>
      <c r="I820" t="s">
        <v>35</v>
      </c>
    </row>
    <row r="821" spans="1:9" ht="12">
      <c r="A821" t="s">
        <v>45</v>
      </c>
      <c r="I821" t="s">
        <v>45</v>
      </c>
    </row>
    <row r="822" spans="1:9" ht="12">
      <c r="A822" t="s">
        <v>57</v>
      </c>
      <c r="B822">
        <v>58.2</v>
      </c>
      <c r="I822" t="s">
        <v>57</v>
      </c>
    </row>
    <row r="823" spans="1:9" ht="12">
      <c r="A823" t="s">
        <v>33</v>
      </c>
      <c r="B823">
        <v>-12.2027874759767</v>
      </c>
      <c r="I823" t="s">
        <v>33</v>
      </c>
    </row>
    <row r="824" spans="1:9" ht="12">
      <c r="A824" t="s">
        <v>34</v>
      </c>
      <c r="B824">
        <v>-8.01573314277272</v>
      </c>
      <c r="I824" t="s">
        <v>34</v>
      </c>
    </row>
    <row r="825" spans="1:9" ht="12">
      <c r="A825" t="s">
        <v>35</v>
      </c>
      <c r="I825" t="s">
        <v>35</v>
      </c>
    </row>
    <row r="826" spans="1:9" ht="12">
      <c r="A826" t="s">
        <v>46</v>
      </c>
      <c r="B826">
        <v>10</v>
      </c>
      <c r="I826" t="s">
        <v>46</v>
      </c>
    </row>
    <row r="827" spans="1:9" ht="12">
      <c r="A827" t="s">
        <v>47</v>
      </c>
      <c r="I827" t="s">
        <v>47</v>
      </c>
    </row>
    <row r="828" spans="1:9" ht="12">
      <c r="A828" t="s">
        <v>48</v>
      </c>
      <c r="I828" t="s">
        <v>48</v>
      </c>
    </row>
    <row r="829" spans="1:9" ht="12">
      <c r="A829" t="s">
        <v>57</v>
      </c>
      <c r="B829">
        <v>73.2999999999999</v>
      </c>
      <c r="I829" t="s">
        <v>57</v>
      </c>
    </row>
    <row r="830" spans="1:9" ht="12">
      <c r="A830" t="s">
        <v>33</v>
      </c>
      <c r="B830">
        <v>1</v>
      </c>
      <c r="I830" t="s">
        <v>33</v>
      </c>
    </row>
    <row r="831" spans="1:9" ht="12">
      <c r="A831" t="s">
        <v>34</v>
      </c>
      <c r="B831">
        <v>90</v>
      </c>
      <c r="I831" t="s">
        <v>34</v>
      </c>
    </row>
    <row r="832" spans="1:9" ht="12">
      <c r="A832" t="s">
        <v>35</v>
      </c>
      <c r="I832" t="s">
        <v>35</v>
      </c>
    </row>
    <row r="833" spans="1:9" ht="12">
      <c r="A833" t="s">
        <v>41</v>
      </c>
      <c r="I833" t="s">
        <v>41</v>
      </c>
    </row>
    <row r="834" spans="1:9" ht="12">
      <c r="A834" t="s">
        <v>57</v>
      </c>
      <c r="B834">
        <v>68.2</v>
      </c>
      <c r="I834" t="s">
        <v>57</v>
      </c>
    </row>
    <row r="835" spans="1:9" ht="12">
      <c r="A835" t="s">
        <v>33</v>
      </c>
      <c r="B835">
        <v>3.4</v>
      </c>
      <c r="I835" t="s">
        <v>33</v>
      </c>
    </row>
    <row r="836" spans="1:9" ht="12">
      <c r="A836" t="s">
        <v>34</v>
      </c>
      <c r="B836">
        <v>69.2999999999999</v>
      </c>
      <c r="I836" t="s">
        <v>34</v>
      </c>
    </row>
    <row r="837" spans="1:9" ht="12">
      <c r="A837" t="s">
        <v>35</v>
      </c>
      <c r="I837" t="s">
        <v>35</v>
      </c>
    </row>
    <row r="838" spans="1:9" ht="12">
      <c r="A838" t="s">
        <v>42</v>
      </c>
      <c r="I838" t="s">
        <v>42</v>
      </c>
    </row>
    <row r="839" spans="1:9" ht="12">
      <c r="A839" t="s">
        <v>57</v>
      </c>
      <c r="B839">
        <v>0</v>
      </c>
      <c r="I839" t="s">
        <v>57</v>
      </c>
    </row>
    <row r="840" spans="1:9" ht="12">
      <c r="A840" t="s">
        <v>33</v>
      </c>
      <c r="B840">
        <v>0</v>
      </c>
      <c r="I840" t="s">
        <v>33</v>
      </c>
    </row>
    <row r="841" spans="1:9" ht="12">
      <c r="A841" t="s">
        <v>34</v>
      </c>
      <c r="B841">
        <v>0</v>
      </c>
      <c r="I841" t="s">
        <v>34</v>
      </c>
    </row>
    <row r="842" spans="1:9" ht="12">
      <c r="A842" t="s">
        <v>35</v>
      </c>
      <c r="I842" t="s">
        <v>35</v>
      </c>
    </row>
    <row r="843" spans="1:9" ht="12">
      <c r="A843" t="s">
        <v>63</v>
      </c>
      <c r="I843" t="s">
        <v>63</v>
      </c>
    </row>
    <row r="844" spans="1:9" ht="12">
      <c r="A844" t="s">
        <v>64</v>
      </c>
      <c r="B844">
        <v>16</v>
      </c>
      <c r="I844" t="s">
        <v>64</v>
      </c>
    </row>
    <row r="845" spans="1:9" ht="12">
      <c r="A845" t="s">
        <v>56</v>
      </c>
      <c r="I845" t="s">
        <v>137</v>
      </c>
    </row>
    <row r="846" spans="1:9" ht="12">
      <c r="A846" t="s">
        <v>65</v>
      </c>
      <c r="I846" t="s">
        <v>65</v>
      </c>
    </row>
    <row r="847" spans="1:9" ht="12">
      <c r="A847" t="s">
        <v>15</v>
      </c>
      <c r="I847" t="s">
        <v>15</v>
      </c>
    </row>
    <row r="848" spans="1:9" ht="12">
      <c r="A848" t="s">
        <v>67</v>
      </c>
      <c r="I848" t="s">
        <v>67</v>
      </c>
    </row>
    <row r="849" spans="1:9" ht="12">
      <c r="A849" t="s">
        <v>55</v>
      </c>
      <c r="I849" t="s">
        <v>55</v>
      </c>
    </row>
    <row r="850" spans="1:9" ht="12">
      <c r="A850" t="s">
        <v>57</v>
      </c>
      <c r="B850">
        <v>27.8</v>
      </c>
      <c r="I850" t="s">
        <v>57</v>
      </c>
    </row>
    <row r="851" spans="1:9" ht="12">
      <c r="A851" t="s">
        <v>33</v>
      </c>
      <c r="B851" s="53">
        <v>-1.83697019872102E-16</v>
      </c>
      <c r="I851" t="s">
        <v>33</v>
      </c>
    </row>
    <row r="852" spans="1:9" ht="12">
      <c r="A852" t="s">
        <v>34</v>
      </c>
      <c r="B852">
        <v>-1</v>
      </c>
      <c r="I852" t="s">
        <v>34</v>
      </c>
    </row>
    <row r="853" spans="1:9" ht="12">
      <c r="A853" t="s">
        <v>35</v>
      </c>
      <c r="I853" t="s">
        <v>35</v>
      </c>
    </row>
    <row r="854" spans="1:9" ht="12">
      <c r="A854" t="s">
        <v>99</v>
      </c>
      <c r="I854" t="s">
        <v>99</v>
      </c>
    </row>
    <row r="855" spans="1:9" ht="12">
      <c r="A855" t="s">
        <v>57</v>
      </c>
      <c r="B855">
        <v>27.9</v>
      </c>
      <c r="I855" t="s">
        <v>57</v>
      </c>
    </row>
    <row r="856" spans="1:9" ht="12">
      <c r="A856" t="s">
        <v>33</v>
      </c>
      <c r="B856">
        <v>1.91230350229607</v>
      </c>
      <c r="I856" t="s">
        <v>33</v>
      </c>
    </row>
    <row r="857" spans="1:9" ht="12">
      <c r="A857" t="s">
        <v>34</v>
      </c>
      <c r="B857">
        <v>1.61030907440346</v>
      </c>
      <c r="I857" t="s">
        <v>34</v>
      </c>
    </row>
    <row r="858" spans="1:9" ht="12">
      <c r="A858" t="s">
        <v>35</v>
      </c>
      <c r="I858" t="s">
        <v>35</v>
      </c>
    </row>
    <row r="859" spans="1:9" ht="12">
      <c r="A859" t="s">
        <v>100</v>
      </c>
      <c r="I859" t="s">
        <v>100</v>
      </c>
    </row>
    <row r="860" spans="1:9" ht="12">
      <c r="A860" t="s">
        <v>57</v>
      </c>
      <c r="B860">
        <v>24.8</v>
      </c>
      <c r="I860" t="s">
        <v>57</v>
      </c>
    </row>
    <row r="861" spans="1:9" ht="12">
      <c r="A861" t="s">
        <v>33</v>
      </c>
      <c r="B861" s="53">
        <v>-1.83697019872102E-16</v>
      </c>
      <c r="I861" t="s">
        <v>33</v>
      </c>
    </row>
    <row r="862" spans="1:9" ht="12">
      <c r="A862" t="s">
        <v>34</v>
      </c>
      <c r="B862">
        <v>-1</v>
      </c>
      <c r="I862" t="s">
        <v>34</v>
      </c>
    </row>
    <row r="863" spans="1:9" ht="12">
      <c r="A863" t="s">
        <v>35</v>
      </c>
      <c r="I863" t="s">
        <v>35</v>
      </c>
    </row>
    <row r="864" spans="1:9" ht="12">
      <c r="A864" t="s">
        <v>54</v>
      </c>
      <c r="I864" t="s">
        <v>54</v>
      </c>
    </row>
    <row r="865" spans="1:9" ht="12">
      <c r="A865" t="s">
        <v>57</v>
      </c>
      <c r="B865">
        <v>30.8</v>
      </c>
      <c r="I865" t="s">
        <v>57</v>
      </c>
    </row>
    <row r="866" spans="1:9" ht="12">
      <c r="A866" t="s">
        <v>33</v>
      </c>
      <c r="B866">
        <v>1.04188906600156</v>
      </c>
      <c r="I866" t="s">
        <v>33</v>
      </c>
    </row>
    <row r="867" spans="1:9" ht="12">
      <c r="A867" t="s">
        <v>34</v>
      </c>
      <c r="B867">
        <v>-5.90884651807323</v>
      </c>
      <c r="I867" t="s">
        <v>34</v>
      </c>
    </row>
    <row r="868" spans="1:9" ht="12">
      <c r="A868" t="s">
        <v>35</v>
      </c>
      <c r="I868" t="s">
        <v>35</v>
      </c>
    </row>
    <row r="869" spans="1:9" ht="12">
      <c r="A869" t="s">
        <v>44</v>
      </c>
      <c r="I869" t="s">
        <v>44</v>
      </c>
    </row>
    <row r="870" spans="1:9" ht="12">
      <c r="A870" t="s">
        <v>57</v>
      </c>
      <c r="B870">
        <v>17.9</v>
      </c>
      <c r="I870" t="s">
        <v>57</v>
      </c>
    </row>
    <row r="871" spans="1:9" ht="12">
      <c r="A871" t="s">
        <v>33</v>
      </c>
      <c r="B871">
        <v>-15.4603321354296</v>
      </c>
      <c r="I871" t="s">
        <v>33</v>
      </c>
    </row>
    <row r="872" spans="1:9" ht="12">
      <c r="A872" t="s">
        <v>34</v>
      </c>
      <c r="B872">
        <v>-1.10821038715663</v>
      </c>
      <c r="I872" t="s">
        <v>34</v>
      </c>
    </row>
    <row r="873" spans="1:9" ht="12">
      <c r="A873" t="s">
        <v>35</v>
      </c>
      <c r="I873" t="s">
        <v>35</v>
      </c>
    </row>
    <row r="874" spans="1:9" ht="12">
      <c r="A874" t="s">
        <v>45</v>
      </c>
      <c r="I874" t="s">
        <v>45</v>
      </c>
    </row>
    <row r="875" spans="1:9" ht="12">
      <c r="A875" t="s">
        <v>57</v>
      </c>
      <c r="B875">
        <v>17.9</v>
      </c>
      <c r="I875" t="s">
        <v>57</v>
      </c>
    </row>
    <row r="876" spans="1:9" ht="12">
      <c r="A876" t="s">
        <v>33</v>
      </c>
      <c r="B876">
        <v>-15.4603321354296</v>
      </c>
      <c r="I876" t="s">
        <v>33</v>
      </c>
    </row>
    <row r="877" spans="1:9" ht="12">
      <c r="A877" t="s">
        <v>34</v>
      </c>
      <c r="B877">
        <v>-1.10821038715664</v>
      </c>
      <c r="I877" t="s">
        <v>34</v>
      </c>
    </row>
    <row r="878" spans="1:9" ht="12">
      <c r="A878" t="s">
        <v>35</v>
      </c>
      <c r="I878" t="s">
        <v>35</v>
      </c>
    </row>
    <row r="879" spans="1:9" ht="12">
      <c r="A879" t="s">
        <v>46</v>
      </c>
      <c r="B879">
        <v>10</v>
      </c>
      <c r="I879" t="s">
        <v>46</v>
      </c>
    </row>
    <row r="880" spans="1:9" ht="12">
      <c r="A880" t="s">
        <v>47</v>
      </c>
      <c r="I880" t="s">
        <v>47</v>
      </c>
    </row>
    <row r="881" spans="1:9" ht="12">
      <c r="A881" t="s">
        <v>48</v>
      </c>
      <c r="I881" t="s">
        <v>48</v>
      </c>
    </row>
    <row r="882" spans="1:9" ht="12">
      <c r="A882" t="s">
        <v>57</v>
      </c>
      <c r="B882">
        <v>27.8</v>
      </c>
      <c r="I882" t="s">
        <v>57</v>
      </c>
    </row>
    <row r="883" spans="1:9" ht="12">
      <c r="A883" t="s">
        <v>33</v>
      </c>
      <c r="B883">
        <v>1</v>
      </c>
      <c r="I883" t="s">
        <v>33</v>
      </c>
    </row>
    <row r="884" spans="1:9" ht="12">
      <c r="A884" t="s">
        <v>34</v>
      </c>
      <c r="B884">
        <v>270</v>
      </c>
      <c r="I884" t="s">
        <v>34</v>
      </c>
    </row>
    <row r="885" spans="1:9" ht="12">
      <c r="A885" t="s">
        <v>35</v>
      </c>
      <c r="I885" t="s">
        <v>35</v>
      </c>
    </row>
    <row r="886" spans="1:9" ht="12">
      <c r="A886" t="s">
        <v>41</v>
      </c>
      <c r="I886" t="s">
        <v>41</v>
      </c>
    </row>
    <row r="887" spans="1:9" ht="12">
      <c r="A887" t="s">
        <v>57</v>
      </c>
      <c r="B887">
        <v>27.9</v>
      </c>
      <c r="I887" t="s">
        <v>57</v>
      </c>
    </row>
    <row r="888" spans="1:9" ht="12">
      <c r="A888" t="s">
        <v>33</v>
      </c>
      <c r="B888">
        <v>2.5</v>
      </c>
      <c r="I888" t="s">
        <v>33</v>
      </c>
    </row>
    <row r="889" spans="1:9" ht="12">
      <c r="A889" t="s">
        <v>34</v>
      </c>
      <c r="B889">
        <v>40.1</v>
      </c>
      <c r="I889" t="s">
        <v>34</v>
      </c>
    </row>
    <row r="890" spans="1:9" ht="12">
      <c r="A890" t="s">
        <v>35</v>
      </c>
      <c r="I890" t="s">
        <v>35</v>
      </c>
    </row>
    <row r="891" spans="1:9" ht="12">
      <c r="A891" t="s">
        <v>42</v>
      </c>
      <c r="I891" t="s">
        <v>42</v>
      </c>
    </row>
    <row r="892" spans="1:9" ht="12">
      <c r="A892" t="s">
        <v>57</v>
      </c>
      <c r="B892">
        <v>0</v>
      </c>
      <c r="I892" t="s">
        <v>57</v>
      </c>
    </row>
    <row r="893" spans="1:9" ht="12">
      <c r="A893" t="s">
        <v>33</v>
      </c>
      <c r="B893">
        <v>0</v>
      </c>
      <c r="I893" t="s">
        <v>33</v>
      </c>
    </row>
    <row r="894" spans="1:9" ht="12">
      <c r="A894" t="s">
        <v>34</v>
      </c>
      <c r="B894">
        <v>0</v>
      </c>
      <c r="I894" t="s">
        <v>34</v>
      </c>
    </row>
    <row r="895" spans="1:9" ht="12">
      <c r="A895" t="s">
        <v>35</v>
      </c>
      <c r="I895" t="s">
        <v>35</v>
      </c>
    </row>
    <row r="896" spans="1:9" ht="12">
      <c r="A896" t="s">
        <v>63</v>
      </c>
      <c r="I896" t="s">
        <v>63</v>
      </c>
    </row>
    <row r="897" spans="1:9" ht="12">
      <c r="A897" t="s">
        <v>64</v>
      </c>
      <c r="B897">
        <v>17</v>
      </c>
      <c r="I897" t="s">
        <v>64</v>
      </c>
    </row>
    <row r="898" spans="1:9" ht="12">
      <c r="A898" t="s">
        <v>56</v>
      </c>
      <c r="I898" t="s">
        <v>137</v>
      </c>
    </row>
    <row r="899" spans="1:9" ht="12">
      <c r="A899" t="s">
        <v>65</v>
      </c>
      <c r="I899" t="s">
        <v>65</v>
      </c>
    </row>
    <row r="900" spans="1:9" ht="12">
      <c r="A900" t="s">
        <v>76</v>
      </c>
      <c r="I900" t="s">
        <v>121</v>
      </c>
    </row>
    <row r="901" spans="1:9" ht="12">
      <c r="A901" t="s">
        <v>67</v>
      </c>
      <c r="I901" t="s">
        <v>122</v>
      </c>
    </row>
    <row r="902" spans="1:9" ht="12">
      <c r="A902" t="s">
        <v>55</v>
      </c>
      <c r="I902" t="s">
        <v>124</v>
      </c>
    </row>
    <row r="903" spans="1:9" ht="12">
      <c r="A903" t="s">
        <v>57</v>
      </c>
      <c r="I903" t="s">
        <v>125</v>
      </c>
    </row>
    <row r="904" spans="1:9" ht="12">
      <c r="A904" t="s">
        <v>33</v>
      </c>
      <c r="I904" t="s">
        <v>126</v>
      </c>
    </row>
    <row r="905" spans="1:9" ht="12">
      <c r="A905" t="s">
        <v>34</v>
      </c>
      <c r="B905">
        <v>57.1480888075074</v>
      </c>
      <c r="I905" t="s">
        <v>127</v>
      </c>
    </row>
    <row r="906" spans="1:9" ht="12">
      <c r="A906" t="s">
        <v>35</v>
      </c>
      <c r="B906">
        <v>77.9105058365758</v>
      </c>
      <c r="I906" t="s">
        <v>73</v>
      </c>
    </row>
    <row r="907" spans="1:9" ht="12">
      <c r="A907" t="s">
        <v>99</v>
      </c>
      <c r="B907">
        <v>57.9961089494163</v>
      </c>
      <c r="I907" t="s">
        <v>74</v>
      </c>
    </row>
    <row r="908" spans="1:9" ht="12">
      <c r="A908" t="s">
        <v>57</v>
      </c>
      <c r="I908" t="s">
        <v>65</v>
      </c>
    </row>
    <row r="909" spans="1:9" ht="12">
      <c r="A909" t="s">
        <v>33</v>
      </c>
      <c r="I909" t="s">
        <v>85</v>
      </c>
    </row>
    <row r="910" spans="1:9" ht="12">
      <c r="A910" t="s">
        <v>34</v>
      </c>
      <c r="B910">
        <v>86.6163118944075</v>
      </c>
      <c r="I910" t="s">
        <v>127</v>
      </c>
    </row>
    <row r="911" spans="1:9" ht="12">
      <c r="A911" t="s">
        <v>35</v>
      </c>
      <c r="B911">
        <v>-54.6070038910505</v>
      </c>
      <c r="I911" t="s">
        <v>73</v>
      </c>
    </row>
    <row r="912" spans="1:9" ht="12">
      <c r="A912" t="s">
        <v>100</v>
      </c>
      <c r="B912">
        <v>98.5291828793774</v>
      </c>
      <c r="I912" t="s">
        <v>74</v>
      </c>
    </row>
    <row r="913" spans="1:9" ht="12">
      <c r="A913" t="s">
        <v>57</v>
      </c>
      <c r="I913" t="s">
        <v>65</v>
      </c>
    </row>
    <row r="914" spans="1:9" ht="12">
      <c r="A914" t="s">
        <v>33</v>
      </c>
      <c r="I914" t="s">
        <v>9</v>
      </c>
    </row>
    <row r="915" spans="1:9" ht="12">
      <c r="A915" t="s">
        <v>34</v>
      </c>
      <c r="B915">
        <v>12.7763790341039</v>
      </c>
      <c r="I915" t="s">
        <v>127</v>
      </c>
    </row>
    <row r="916" spans="1:9" ht="12">
      <c r="A916" t="s">
        <v>35</v>
      </c>
      <c r="B916">
        <v>46.5992217898832</v>
      </c>
      <c r="I916" t="s">
        <v>73</v>
      </c>
    </row>
    <row r="917" spans="1:9" ht="12">
      <c r="A917" t="s">
        <v>54</v>
      </c>
      <c r="B917">
        <v>-85.0972762645914</v>
      </c>
      <c r="I917" t="s">
        <v>74</v>
      </c>
    </row>
    <row r="918" spans="1:9" ht="12">
      <c r="A918" t="s">
        <v>57</v>
      </c>
      <c r="I918" t="s">
        <v>65</v>
      </c>
    </row>
    <row r="919" spans="1:9" ht="12">
      <c r="A919" t="s">
        <v>33</v>
      </c>
      <c r="I919" t="s">
        <v>121</v>
      </c>
    </row>
    <row r="920" ht="12">
      <c r="A920" t="s">
        <v>34</v>
      </c>
    </row>
    <row r="921" ht="12">
      <c r="A921" t="s">
        <v>35</v>
      </c>
    </row>
    <row r="922" ht="12">
      <c r="A922" t="s">
        <v>44</v>
      </c>
    </row>
    <row r="923" ht="12">
      <c r="A923" t="s">
        <v>57</v>
      </c>
    </row>
    <row r="924" ht="12">
      <c r="A924" t="s">
        <v>33</v>
      </c>
    </row>
    <row r="925" ht="12">
      <c r="A925" t="s">
        <v>34</v>
      </c>
    </row>
    <row r="926" ht="12">
      <c r="A926" t="s">
        <v>35</v>
      </c>
    </row>
    <row r="927" ht="12">
      <c r="A927" t="s">
        <v>45</v>
      </c>
    </row>
    <row r="928" ht="12">
      <c r="A928" t="s">
        <v>57</v>
      </c>
    </row>
    <row r="929" ht="12">
      <c r="A929" t="s">
        <v>33</v>
      </c>
    </row>
    <row r="930" ht="12">
      <c r="A930" t="s">
        <v>34</v>
      </c>
    </row>
    <row r="931" ht="12">
      <c r="A931" t="s">
        <v>35</v>
      </c>
    </row>
    <row r="932" ht="12">
      <c r="A932" t="s">
        <v>46</v>
      </c>
    </row>
    <row r="933" ht="12">
      <c r="A933" t="s">
        <v>47</v>
      </c>
    </row>
    <row r="934" ht="12">
      <c r="A934" t="s">
        <v>48</v>
      </c>
    </row>
    <row r="935" ht="12">
      <c r="A935" t="s">
        <v>57</v>
      </c>
    </row>
    <row r="936" ht="12">
      <c r="A936" t="s">
        <v>33</v>
      </c>
    </row>
    <row r="937" ht="12">
      <c r="A937" t="s">
        <v>34</v>
      </c>
    </row>
    <row r="938" ht="12">
      <c r="A938" t="s">
        <v>35</v>
      </c>
    </row>
    <row r="939" ht="12">
      <c r="A939" t="s">
        <v>41</v>
      </c>
    </row>
    <row r="940" ht="12">
      <c r="A940" t="s">
        <v>57</v>
      </c>
    </row>
    <row r="941" ht="12">
      <c r="A941" t="s">
        <v>33</v>
      </c>
    </row>
    <row r="942" ht="12">
      <c r="A942" t="s">
        <v>34</v>
      </c>
    </row>
    <row r="943" ht="12">
      <c r="A943" t="s">
        <v>35</v>
      </c>
    </row>
    <row r="944" ht="12">
      <c r="A944" t="s">
        <v>42</v>
      </c>
    </row>
    <row r="945" ht="12">
      <c r="A945" t="s">
        <v>57</v>
      </c>
    </row>
    <row r="946" ht="12">
      <c r="A946" t="s">
        <v>33</v>
      </c>
    </row>
    <row r="947" ht="12">
      <c r="A947" t="s">
        <v>34</v>
      </c>
    </row>
    <row r="948" ht="12">
      <c r="A948" t="s">
        <v>35</v>
      </c>
    </row>
    <row r="949" ht="12">
      <c r="A949" t="s">
        <v>63</v>
      </c>
    </row>
    <row r="950" ht="12">
      <c r="A950" t="s">
        <v>64</v>
      </c>
    </row>
    <row r="951" ht="12">
      <c r="A951" t="s">
        <v>56</v>
      </c>
    </row>
    <row r="952" ht="12">
      <c r="A952" t="s">
        <v>65</v>
      </c>
    </row>
    <row r="953" ht="12">
      <c r="A953" t="s">
        <v>77</v>
      </c>
    </row>
    <row r="954" ht="12">
      <c r="A954" t="s">
        <v>67</v>
      </c>
    </row>
    <row r="955" ht="12">
      <c r="A955" t="s">
        <v>55</v>
      </c>
    </row>
    <row r="956" ht="12">
      <c r="A956" t="s">
        <v>57</v>
      </c>
    </row>
    <row r="957" ht="12">
      <c r="A957" t="s">
        <v>33</v>
      </c>
    </row>
    <row r="958" ht="12">
      <c r="A958" t="s">
        <v>34</v>
      </c>
    </row>
    <row r="959" ht="12">
      <c r="A959" t="s">
        <v>35</v>
      </c>
    </row>
    <row r="960" ht="12">
      <c r="A960" t="s">
        <v>99</v>
      </c>
    </row>
    <row r="961" ht="12">
      <c r="A961" t="s">
        <v>57</v>
      </c>
    </row>
    <row r="962" ht="12">
      <c r="A962" t="s">
        <v>33</v>
      </c>
    </row>
    <row r="963" ht="12">
      <c r="A963" t="s">
        <v>34</v>
      </c>
    </row>
    <row r="964" ht="12">
      <c r="A964" t="s">
        <v>35</v>
      </c>
    </row>
    <row r="965" ht="12">
      <c r="A965" t="s">
        <v>100</v>
      </c>
    </row>
    <row r="966" ht="12">
      <c r="A966" t="s">
        <v>57</v>
      </c>
    </row>
    <row r="967" ht="12">
      <c r="A967" t="s">
        <v>33</v>
      </c>
    </row>
    <row r="968" ht="12">
      <c r="A968" t="s">
        <v>34</v>
      </c>
    </row>
    <row r="969" ht="12">
      <c r="A969" t="s">
        <v>35</v>
      </c>
    </row>
    <row r="970" ht="12">
      <c r="A970" t="s">
        <v>54</v>
      </c>
    </row>
    <row r="971" ht="12">
      <c r="A971" t="s">
        <v>57</v>
      </c>
    </row>
    <row r="972" ht="12">
      <c r="A972" t="s">
        <v>33</v>
      </c>
    </row>
    <row r="973" ht="12">
      <c r="A973" t="s">
        <v>34</v>
      </c>
    </row>
    <row r="974" ht="12">
      <c r="A974" t="s">
        <v>35</v>
      </c>
    </row>
    <row r="975" ht="12">
      <c r="A975" t="s">
        <v>44</v>
      </c>
    </row>
    <row r="976" ht="12">
      <c r="A976" t="s">
        <v>57</v>
      </c>
    </row>
    <row r="977" ht="12">
      <c r="A977" t="s">
        <v>33</v>
      </c>
    </row>
    <row r="978" ht="12">
      <c r="A978" t="s">
        <v>34</v>
      </c>
    </row>
    <row r="979" ht="12">
      <c r="A979" t="s">
        <v>35</v>
      </c>
    </row>
    <row r="980" ht="12">
      <c r="A980" t="s">
        <v>45</v>
      </c>
    </row>
    <row r="981" ht="12">
      <c r="A981" t="s">
        <v>57</v>
      </c>
    </row>
    <row r="982" ht="12">
      <c r="A982" t="s">
        <v>33</v>
      </c>
    </row>
    <row r="983" ht="12">
      <c r="A983" t="s">
        <v>34</v>
      </c>
    </row>
    <row r="984" ht="12">
      <c r="A984" t="s">
        <v>35</v>
      </c>
    </row>
    <row r="985" ht="12">
      <c r="A985" t="s">
        <v>46</v>
      </c>
    </row>
    <row r="986" ht="12">
      <c r="A986" t="s">
        <v>47</v>
      </c>
    </row>
    <row r="987" ht="12">
      <c r="A987" t="s">
        <v>48</v>
      </c>
    </row>
    <row r="988" ht="12">
      <c r="A988" t="s">
        <v>57</v>
      </c>
    </row>
    <row r="989" ht="12">
      <c r="A989" t="s">
        <v>33</v>
      </c>
    </row>
    <row r="990" ht="12">
      <c r="A990" t="s">
        <v>34</v>
      </c>
    </row>
    <row r="991" ht="12">
      <c r="A991" t="s">
        <v>35</v>
      </c>
    </row>
    <row r="992" ht="12">
      <c r="A992" t="s">
        <v>41</v>
      </c>
    </row>
    <row r="993" ht="12">
      <c r="A993" t="s">
        <v>57</v>
      </c>
    </row>
    <row r="994" ht="12">
      <c r="A994" t="s">
        <v>33</v>
      </c>
    </row>
    <row r="995" ht="12">
      <c r="A995" t="s">
        <v>34</v>
      </c>
    </row>
    <row r="996" ht="12">
      <c r="A996" t="s">
        <v>35</v>
      </c>
    </row>
    <row r="997" ht="12">
      <c r="A997" t="s">
        <v>42</v>
      </c>
    </row>
    <row r="998" ht="12">
      <c r="A998" t="s">
        <v>57</v>
      </c>
    </row>
    <row r="999" ht="12">
      <c r="A999" t="s">
        <v>33</v>
      </c>
    </row>
    <row r="1000" ht="12">
      <c r="A1000" t="s">
        <v>34</v>
      </c>
    </row>
    <row r="1001" ht="12">
      <c r="A1001" t="s">
        <v>35</v>
      </c>
    </row>
    <row r="1002" ht="12">
      <c r="A1002" t="s">
        <v>63</v>
      </c>
    </row>
    <row r="1003" ht="12">
      <c r="A1003" t="s">
        <v>64</v>
      </c>
    </row>
    <row r="1004" ht="12">
      <c r="A1004" t="s">
        <v>56</v>
      </c>
    </row>
    <row r="1005" ht="12">
      <c r="A1005" t="s">
        <v>65</v>
      </c>
    </row>
    <row r="1006" ht="12">
      <c r="A1006" t="s">
        <v>78</v>
      </c>
    </row>
    <row r="1007" ht="12">
      <c r="A1007" t="s">
        <v>67</v>
      </c>
    </row>
    <row r="1008" ht="12">
      <c r="A1008" t="s">
        <v>55</v>
      </c>
    </row>
    <row r="1009" ht="12">
      <c r="A1009" t="s">
        <v>57</v>
      </c>
    </row>
    <row r="1010" ht="12">
      <c r="A1010" t="s">
        <v>33</v>
      </c>
    </row>
    <row r="1011" ht="12">
      <c r="A1011" t="s">
        <v>34</v>
      </c>
    </row>
    <row r="1012" ht="12">
      <c r="A1012" t="s">
        <v>35</v>
      </c>
    </row>
    <row r="1013" ht="12">
      <c r="A1013" t="s">
        <v>99</v>
      </c>
    </row>
    <row r="1014" ht="12">
      <c r="A1014" t="s">
        <v>57</v>
      </c>
    </row>
    <row r="1015" ht="12">
      <c r="A1015" t="s">
        <v>33</v>
      </c>
    </row>
    <row r="1016" ht="12">
      <c r="A1016" t="s">
        <v>34</v>
      </c>
    </row>
    <row r="1017" ht="12">
      <c r="A1017" t="s">
        <v>35</v>
      </c>
    </row>
    <row r="1018" ht="12">
      <c r="A1018" t="s">
        <v>100</v>
      </c>
    </row>
    <row r="1019" ht="12">
      <c r="A1019" t="s">
        <v>57</v>
      </c>
    </row>
    <row r="1020" ht="12">
      <c r="A1020" t="s">
        <v>33</v>
      </c>
    </row>
    <row r="1021" ht="12">
      <c r="A1021" t="s">
        <v>34</v>
      </c>
    </row>
    <row r="1022" ht="12">
      <c r="A1022" t="s">
        <v>35</v>
      </c>
    </row>
    <row r="1023" ht="12">
      <c r="A1023" t="s">
        <v>54</v>
      </c>
    </row>
    <row r="1024" ht="12">
      <c r="A1024" t="s">
        <v>57</v>
      </c>
    </row>
    <row r="1025" ht="12">
      <c r="A1025" t="s">
        <v>33</v>
      </c>
    </row>
    <row r="1026" ht="12">
      <c r="A1026" t="s">
        <v>34</v>
      </c>
    </row>
    <row r="1027" ht="12">
      <c r="A1027" t="s">
        <v>35</v>
      </c>
    </row>
    <row r="1028" ht="12">
      <c r="A1028" t="s">
        <v>44</v>
      </c>
    </row>
    <row r="1029" ht="12">
      <c r="A1029" t="s">
        <v>57</v>
      </c>
    </row>
    <row r="1030" ht="12">
      <c r="A1030" t="s">
        <v>33</v>
      </c>
    </row>
    <row r="1031" ht="12">
      <c r="A1031" t="s">
        <v>34</v>
      </c>
    </row>
    <row r="1032" ht="12">
      <c r="A1032" t="s">
        <v>35</v>
      </c>
    </row>
    <row r="1033" ht="12">
      <c r="A1033" t="s">
        <v>45</v>
      </c>
    </row>
    <row r="1034" ht="12">
      <c r="A1034" t="s">
        <v>57</v>
      </c>
    </row>
    <row r="1035" ht="12">
      <c r="A1035" t="s">
        <v>33</v>
      </c>
    </row>
    <row r="1036" ht="12">
      <c r="A1036" t="s">
        <v>34</v>
      </c>
    </row>
    <row r="1037" ht="12">
      <c r="A1037" t="s">
        <v>35</v>
      </c>
    </row>
    <row r="1038" ht="12">
      <c r="A1038" t="s">
        <v>46</v>
      </c>
    </row>
    <row r="1039" ht="12">
      <c r="A1039" t="s">
        <v>47</v>
      </c>
    </row>
    <row r="1040" ht="12">
      <c r="A1040" t="s">
        <v>48</v>
      </c>
    </row>
    <row r="1041" ht="12">
      <c r="A1041" t="s">
        <v>57</v>
      </c>
    </row>
    <row r="1042" ht="12">
      <c r="A1042" t="s">
        <v>33</v>
      </c>
    </row>
    <row r="1043" ht="12">
      <c r="A1043" t="s">
        <v>34</v>
      </c>
    </row>
    <row r="1044" ht="12">
      <c r="A1044" t="s">
        <v>35</v>
      </c>
    </row>
    <row r="1045" ht="12">
      <c r="A1045" t="s">
        <v>41</v>
      </c>
    </row>
    <row r="1046" ht="12">
      <c r="A1046" t="s">
        <v>57</v>
      </c>
    </row>
    <row r="1047" ht="12">
      <c r="A1047" t="s">
        <v>33</v>
      </c>
    </row>
    <row r="1048" ht="12">
      <c r="A1048" t="s">
        <v>34</v>
      </c>
    </row>
    <row r="1049" ht="12">
      <c r="A1049" t="s">
        <v>35</v>
      </c>
    </row>
    <row r="1050" ht="12">
      <c r="A1050" t="s">
        <v>42</v>
      </c>
    </row>
    <row r="1051" ht="12">
      <c r="A1051" t="s">
        <v>57</v>
      </c>
    </row>
    <row r="1052" ht="12">
      <c r="A1052" t="s">
        <v>33</v>
      </c>
    </row>
    <row r="1053" ht="12">
      <c r="A1053" t="s">
        <v>34</v>
      </c>
    </row>
    <row r="1054" ht="12">
      <c r="A1054" t="s">
        <v>35</v>
      </c>
    </row>
    <row r="1055" ht="12">
      <c r="A1055" t="s">
        <v>63</v>
      </c>
    </row>
    <row r="1056" ht="12">
      <c r="A1056" t="s">
        <v>64</v>
      </c>
    </row>
    <row r="1057" ht="12">
      <c r="A1057" t="s">
        <v>56</v>
      </c>
    </row>
    <row r="1058" ht="12">
      <c r="A1058" t="s">
        <v>65</v>
      </c>
    </row>
    <row r="1059" ht="12">
      <c r="A1059" t="s">
        <v>79</v>
      </c>
    </row>
    <row r="1060" ht="12">
      <c r="A1060" t="s">
        <v>67</v>
      </c>
    </row>
    <row r="1061" ht="12">
      <c r="A1061" t="s">
        <v>55</v>
      </c>
    </row>
    <row r="1062" ht="12">
      <c r="A1062" t="s">
        <v>57</v>
      </c>
    </row>
    <row r="1063" ht="12">
      <c r="A1063" t="s">
        <v>33</v>
      </c>
    </row>
    <row r="1064" ht="12">
      <c r="A1064" t="s">
        <v>34</v>
      </c>
    </row>
    <row r="1065" ht="12">
      <c r="A1065" t="s">
        <v>35</v>
      </c>
    </row>
    <row r="1066" ht="12">
      <c r="A1066" t="s">
        <v>99</v>
      </c>
    </row>
    <row r="1067" ht="12">
      <c r="A1067" t="s">
        <v>57</v>
      </c>
    </row>
    <row r="1068" ht="12">
      <c r="A1068" t="s">
        <v>33</v>
      </c>
    </row>
    <row r="1069" ht="12">
      <c r="A1069" t="s">
        <v>34</v>
      </c>
    </row>
    <row r="1070" ht="12">
      <c r="A1070" t="s">
        <v>35</v>
      </c>
    </row>
    <row r="1071" ht="12">
      <c r="A1071" t="s">
        <v>100</v>
      </c>
    </row>
    <row r="1072" ht="12">
      <c r="A1072" t="s">
        <v>57</v>
      </c>
    </row>
    <row r="1073" ht="12">
      <c r="A1073" t="s">
        <v>33</v>
      </c>
    </row>
    <row r="1074" ht="12">
      <c r="A1074" t="s">
        <v>34</v>
      </c>
    </row>
    <row r="1075" ht="12">
      <c r="A1075" t="s">
        <v>35</v>
      </c>
    </row>
    <row r="1076" ht="12">
      <c r="A1076" t="s">
        <v>54</v>
      </c>
    </row>
    <row r="1077" ht="12">
      <c r="A1077" t="s">
        <v>57</v>
      </c>
    </row>
    <row r="1078" ht="12">
      <c r="A1078" t="s">
        <v>33</v>
      </c>
    </row>
    <row r="1079" ht="12">
      <c r="A1079" t="s">
        <v>34</v>
      </c>
    </row>
    <row r="1080" ht="12">
      <c r="A1080" t="s">
        <v>35</v>
      </c>
    </row>
    <row r="1081" ht="12">
      <c r="A1081" t="s">
        <v>44</v>
      </c>
    </row>
    <row r="1082" ht="12">
      <c r="A1082" t="s">
        <v>57</v>
      </c>
    </row>
    <row r="1083" ht="12">
      <c r="A1083" t="s">
        <v>33</v>
      </c>
    </row>
    <row r="1084" ht="12">
      <c r="A1084" t="s">
        <v>34</v>
      </c>
    </row>
    <row r="1085" ht="12">
      <c r="A1085" t="s">
        <v>35</v>
      </c>
    </row>
    <row r="1086" ht="12">
      <c r="A1086" t="s">
        <v>45</v>
      </c>
    </row>
    <row r="1087" ht="12">
      <c r="A1087" t="s">
        <v>57</v>
      </c>
    </row>
    <row r="1088" ht="12">
      <c r="A1088" t="s">
        <v>33</v>
      </c>
    </row>
    <row r="1089" ht="12">
      <c r="A1089" t="s">
        <v>34</v>
      </c>
    </row>
    <row r="1090" ht="12">
      <c r="A1090" t="s">
        <v>35</v>
      </c>
    </row>
    <row r="1091" ht="12">
      <c r="A1091" t="s">
        <v>46</v>
      </c>
    </row>
    <row r="1092" ht="12">
      <c r="A1092" t="s">
        <v>47</v>
      </c>
    </row>
    <row r="1093" ht="12">
      <c r="A1093" t="s">
        <v>48</v>
      </c>
    </row>
    <row r="1094" ht="12">
      <c r="A1094" t="s">
        <v>57</v>
      </c>
    </row>
    <row r="1095" ht="12">
      <c r="A1095" t="s">
        <v>33</v>
      </c>
    </row>
    <row r="1096" ht="12">
      <c r="A1096" t="s">
        <v>34</v>
      </c>
    </row>
    <row r="1097" ht="12">
      <c r="A1097" t="s">
        <v>35</v>
      </c>
    </row>
    <row r="1098" ht="12">
      <c r="A1098" t="s">
        <v>41</v>
      </c>
    </row>
    <row r="1099" ht="12">
      <c r="A1099" t="s">
        <v>57</v>
      </c>
    </row>
    <row r="1100" ht="12">
      <c r="A1100" t="s">
        <v>33</v>
      </c>
    </row>
    <row r="1101" ht="12">
      <c r="A1101" t="s">
        <v>34</v>
      </c>
    </row>
    <row r="1102" ht="12">
      <c r="A1102" t="s">
        <v>35</v>
      </c>
    </row>
    <row r="1103" ht="12">
      <c r="A1103" t="s">
        <v>42</v>
      </c>
    </row>
    <row r="1104" ht="12">
      <c r="A1104" t="s">
        <v>57</v>
      </c>
    </row>
    <row r="1105" ht="12">
      <c r="A1105" t="s">
        <v>33</v>
      </c>
    </row>
    <row r="1106" ht="12">
      <c r="A1106" t="s">
        <v>34</v>
      </c>
    </row>
    <row r="1107" ht="12">
      <c r="A1107" t="s">
        <v>35</v>
      </c>
    </row>
    <row r="1108" ht="12">
      <c r="A1108" t="s">
        <v>63</v>
      </c>
    </row>
    <row r="1109" ht="12">
      <c r="A1109" t="s">
        <v>64</v>
      </c>
    </row>
    <row r="1110" ht="12">
      <c r="A1110" t="s">
        <v>56</v>
      </c>
    </row>
    <row r="1111" ht="12">
      <c r="A1111" t="s">
        <v>65</v>
      </c>
    </row>
    <row r="1112" ht="12">
      <c r="A1112" t="s">
        <v>80</v>
      </c>
    </row>
    <row r="1113" ht="12">
      <c r="A1113" t="s">
        <v>67</v>
      </c>
    </row>
    <row r="1114" ht="12">
      <c r="A1114" t="s">
        <v>55</v>
      </c>
    </row>
    <row r="1115" ht="12">
      <c r="A1115" t="s">
        <v>57</v>
      </c>
    </row>
    <row r="1116" ht="12">
      <c r="A1116" t="s">
        <v>33</v>
      </c>
    </row>
    <row r="1117" ht="12">
      <c r="A1117" t="s">
        <v>34</v>
      </c>
    </row>
    <row r="1118" ht="12">
      <c r="A1118" t="s">
        <v>35</v>
      </c>
    </row>
    <row r="1119" ht="12">
      <c r="A1119" t="s">
        <v>99</v>
      </c>
    </row>
    <row r="1120" ht="12">
      <c r="A1120" t="s">
        <v>57</v>
      </c>
    </row>
    <row r="1121" ht="12">
      <c r="A1121" t="s">
        <v>33</v>
      </c>
    </row>
    <row r="1122" ht="12">
      <c r="A1122" t="s">
        <v>34</v>
      </c>
    </row>
    <row r="1123" ht="12">
      <c r="A1123" t="s">
        <v>35</v>
      </c>
    </row>
    <row r="1124" ht="12">
      <c r="A1124" t="s">
        <v>100</v>
      </c>
    </row>
    <row r="1125" ht="12">
      <c r="A1125" t="s">
        <v>57</v>
      </c>
    </row>
    <row r="1126" ht="12">
      <c r="A1126" t="s">
        <v>33</v>
      </c>
    </row>
    <row r="1127" ht="12">
      <c r="A1127" t="s">
        <v>34</v>
      </c>
    </row>
    <row r="1128" ht="12">
      <c r="A1128" t="s">
        <v>35</v>
      </c>
    </row>
    <row r="1129" ht="12">
      <c r="A1129" t="s">
        <v>54</v>
      </c>
    </row>
    <row r="1130" ht="12">
      <c r="A1130" t="s">
        <v>57</v>
      </c>
    </row>
    <row r="1131" ht="12">
      <c r="A1131" t="s">
        <v>33</v>
      </c>
    </row>
    <row r="1132" ht="12">
      <c r="A1132" t="s">
        <v>34</v>
      </c>
    </row>
    <row r="1133" ht="12">
      <c r="A1133" t="s">
        <v>35</v>
      </c>
    </row>
    <row r="1134" ht="12">
      <c r="A1134" t="s">
        <v>44</v>
      </c>
    </row>
    <row r="1135" ht="12">
      <c r="A1135" t="s">
        <v>57</v>
      </c>
    </row>
    <row r="1136" ht="12">
      <c r="A1136" t="s">
        <v>33</v>
      </c>
    </row>
    <row r="1137" ht="12">
      <c r="A1137" t="s">
        <v>34</v>
      </c>
    </row>
    <row r="1138" ht="12">
      <c r="A1138" t="s">
        <v>35</v>
      </c>
    </row>
    <row r="1139" ht="12">
      <c r="A1139" t="s">
        <v>45</v>
      </c>
    </row>
    <row r="1140" ht="12">
      <c r="A1140" t="s">
        <v>57</v>
      </c>
    </row>
    <row r="1141" ht="12">
      <c r="A1141" t="s">
        <v>33</v>
      </c>
    </row>
    <row r="1142" ht="12">
      <c r="A1142" t="s">
        <v>34</v>
      </c>
    </row>
    <row r="1143" ht="12">
      <c r="A1143" t="s">
        <v>35</v>
      </c>
    </row>
    <row r="1144" ht="12">
      <c r="A1144" t="s">
        <v>46</v>
      </c>
    </row>
    <row r="1145" ht="12">
      <c r="A1145" t="s">
        <v>47</v>
      </c>
    </row>
    <row r="1146" ht="12">
      <c r="A1146" t="s">
        <v>48</v>
      </c>
    </row>
    <row r="1147" ht="12">
      <c r="A1147" t="s">
        <v>57</v>
      </c>
    </row>
    <row r="1148" ht="12">
      <c r="A1148" t="s">
        <v>33</v>
      </c>
    </row>
    <row r="1149" ht="12">
      <c r="A1149" t="s">
        <v>34</v>
      </c>
    </row>
    <row r="1150" ht="12">
      <c r="A1150" t="s">
        <v>35</v>
      </c>
    </row>
    <row r="1151" ht="12">
      <c r="A1151" t="s">
        <v>41</v>
      </c>
    </row>
    <row r="1152" ht="12">
      <c r="A1152" t="s">
        <v>57</v>
      </c>
    </row>
    <row r="1153" ht="12">
      <c r="A1153" t="s">
        <v>33</v>
      </c>
    </row>
    <row r="1154" ht="12">
      <c r="A1154" t="s">
        <v>34</v>
      </c>
    </row>
    <row r="1155" ht="12">
      <c r="A1155" t="s">
        <v>35</v>
      </c>
    </row>
    <row r="1156" ht="12">
      <c r="A1156" t="s">
        <v>42</v>
      </c>
    </row>
    <row r="1157" ht="12">
      <c r="A1157" t="s">
        <v>57</v>
      </c>
    </row>
    <row r="1158" ht="12">
      <c r="A1158" t="s">
        <v>33</v>
      </c>
    </row>
    <row r="1159" ht="12">
      <c r="A1159" t="s">
        <v>34</v>
      </c>
    </row>
    <row r="1160" ht="12">
      <c r="A1160" t="s">
        <v>35</v>
      </c>
    </row>
    <row r="1161" ht="12">
      <c r="A1161" t="s">
        <v>63</v>
      </c>
    </row>
    <row r="1162" ht="12">
      <c r="A1162" t="s">
        <v>64</v>
      </c>
    </row>
    <row r="1163" ht="12">
      <c r="A1163" t="s">
        <v>56</v>
      </c>
    </row>
    <row r="1164" ht="12">
      <c r="A1164" t="s">
        <v>65</v>
      </c>
    </row>
    <row r="1165" ht="12">
      <c r="A1165" t="s">
        <v>81</v>
      </c>
    </row>
    <row r="1166" ht="12">
      <c r="A1166" t="s">
        <v>67</v>
      </c>
    </row>
    <row r="1167" ht="12">
      <c r="A1167" t="s">
        <v>55</v>
      </c>
    </row>
    <row r="1168" ht="12">
      <c r="A1168" t="s">
        <v>57</v>
      </c>
    </row>
    <row r="1169" ht="12">
      <c r="A1169" t="s">
        <v>33</v>
      </c>
    </row>
    <row r="1170" ht="12">
      <c r="A1170" t="s">
        <v>34</v>
      </c>
    </row>
    <row r="1171" ht="12">
      <c r="A1171" t="s">
        <v>35</v>
      </c>
    </row>
    <row r="1172" ht="12">
      <c r="A1172" t="s">
        <v>99</v>
      </c>
    </row>
    <row r="1173" ht="12">
      <c r="A1173" t="s">
        <v>57</v>
      </c>
    </row>
    <row r="1174" ht="12">
      <c r="A1174" t="s">
        <v>33</v>
      </c>
    </row>
    <row r="1175" ht="12">
      <c r="A1175" t="s">
        <v>34</v>
      </c>
    </row>
    <row r="1176" ht="12">
      <c r="A1176" t="s">
        <v>35</v>
      </c>
    </row>
    <row r="1177" ht="12">
      <c r="A1177" t="s">
        <v>100</v>
      </c>
    </row>
    <row r="1178" ht="12">
      <c r="A1178" t="s">
        <v>57</v>
      </c>
    </row>
    <row r="1179" ht="12">
      <c r="A1179" t="s">
        <v>33</v>
      </c>
    </row>
    <row r="1180" ht="12">
      <c r="A1180" t="s">
        <v>34</v>
      </c>
    </row>
    <row r="1181" ht="12">
      <c r="A1181" t="s">
        <v>35</v>
      </c>
    </row>
    <row r="1182" ht="12">
      <c r="A1182" t="s">
        <v>54</v>
      </c>
    </row>
    <row r="1183" ht="12">
      <c r="A1183" t="s">
        <v>57</v>
      </c>
    </row>
    <row r="1184" ht="12">
      <c r="A1184" t="s">
        <v>33</v>
      </c>
    </row>
    <row r="1185" ht="12">
      <c r="A1185" t="s">
        <v>34</v>
      </c>
    </row>
    <row r="1186" ht="12">
      <c r="A1186" t="s">
        <v>35</v>
      </c>
    </row>
    <row r="1187" ht="12">
      <c r="A1187" t="s">
        <v>44</v>
      </c>
    </row>
    <row r="1188" ht="12">
      <c r="A1188" t="s">
        <v>57</v>
      </c>
    </row>
    <row r="1189" ht="12">
      <c r="A1189" t="s">
        <v>33</v>
      </c>
    </row>
    <row r="1190" ht="12">
      <c r="A1190" t="s">
        <v>34</v>
      </c>
    </row>
    <row r="1191" ht="12">
      <c r="A1191" t="s">
        <v>35</v>
      </c>
    </row>
    <row r="1192" ht="12">
      <c r="A1192" t="s">
        <v>45</v>
      </c>
    </row>
    <row r="1193" ht="12">
      <c r="A1193" t="s">
        <v>57</v>
      </c>
    </row>
    <row r="1194" ht="12">
      <c r="A1194" t="s">
        <v>33</v>
      </c>
    </row>
    <row r="1195" ht="12">
      <c r="A1195" t="s">
        <v>34</v>
      </c>
    </row>
    <row r="1196" ht="12">
      <c r="A1196" t="s">
        <v>35</v>
      </c>
    </row>
    <row r="1197" ht="12">
      <c r="A1197" t="s">
        <v>46</v>
      </c>
    </row>
    <row r="1198" ht="12">
      <c r="A1198" t="s">
        <v>47</v>
      </c>
    </row>
    <row r="1199" ht="12">
      <c r="A1199" t="s">
        <v>48</v>
      </c>
    </row>
    <row r="1200" ht="12">
      <c r="A1200" t="s">
        <v>57</v>
      </c>
    </row>
    <row r="1201" ht="12">
      <c r="A1201" t="s">
        <v>33</v>
      </c>
    </row>
    <row r="1202" ht="12">
      <c r="A1202" t="s">
        <v>34</v>
      </c>
    </row>
    <row r="1203" ht="12">
      <c r="A1203" t="s">
        <v>35</v>
      </c>
    </row>
    <row r="1204" ht="12">
      <c r="A1204" t="s">
        <v>41</v>
      </c>
    </row>
    <row r="1205" ht="12">
      <c r="A1205" t="s">
        <v>57</v>
      </c>
    </row>
    <row r="1206" ht="12">
      <c r="A1206" t="s">
        <v>33</v>
      </c>
    </row>
    <row r="1207" ht="12">
      <c r="A1207" t="s">
        <v>34</v>
      </c>
    </row>
    <row r="1208" ht="12">
      <c r="A1208" t="s">
        <v>35</v>
      </c>
    </row>
    <row r="1209" ht="12">
      <c r="A1209" t="s">
        <v>42</v>
      </c>
    </row>
    <row r="1210" ht="12">
      <c r="A1210" t="s">
        <v>57</v>
      </c>
    </row>
    <row r="1211" ht="12">
      <c r="A1211" t="s">
        <v>33</v>
      </c>
    </row>
    <row r="1212" ht="12">
      <c r="A1212" t="s">
        <v>34</v>
      </c>
    </row>
    <row r="1213" ht="12">
      <c r="A1213" t="s">
        <v>35</v>
      </c>
    </row>
    <row r="1214" ht="12">
      <c r="A1214" t="s">
        <v>63</v>
      </c>
    </row>
    <row r="1215" ht="12">
      <c r="A1215" t="s">
        <v>64</v>
      </c>
    </row>
    <row r="1216" ht="12">
      <c r="A1216" t="s">
        <v>56</v>
      </c>
    </row>
    <row r="1217" ht="12">
      <c r="A1217" t="s">
        <v>65</v>
      </c>
    </row>
    <row r="1218" ht="12">
      <c r="A1218" t="s">
        <v>82</v>
      </c>
    </row>
    <row r="1219" ht="12">
      <c r="A1219" t="s">
        <v>67</v>
      </c>
    </row>
    <row r="1220" ht="12">
      <c r="A1220" t="s">
        <v>55</v>
      </c>
    </row>
    <row r="1221" ht="12">
      <c r="A1221" t="s">
        <v>57</v>
      </c>
    </row>
    <row r="1222" ht="12">
      <c r="A1222" t="s">
        <v>33</v>
      </c>
    </row>
    <row r="1223" ht="12">
      <c r="A1223" t="s">
        <v>34</v>
      </c>
    </row>
    <row r="1224" ht="12">
      <c r="A1224" t="s">
        <v>35</v>
      </c>
    </row>
    <row r="1225" ht="12">
      <c r="A1225" t="s">
        <v>99</v>
      </c>
    </row>
    <row r="1226" ht="12">
      <c r="A1226" t="s">
        <v>57</v>
      </c>
    </row>
    <row r="1227" ht="12">
      <c r="A1227" t="s">
        <v>33</v>
      </c>
    </row>
    <row r="1228" ht="12">
      <c r="A1228" t="s">
        <v>34</v>
      </c>
    </row>
    <row r="1229" ht="12">
      <c r="A1229" t="s">
        <v>35</v>
      </c>
    </row>
    <row r="1230" ht="12">
      <c r="A1230" t="s">
        <v>100</v>
      </c>
    </row>
    <row r="1231" ht="12">
      <c r="A1231" t="s">
        <v>57</v>
      </c>
    </row>
    <row r="1232" ht="12">
      <c r="A1232" t="s">
        <v>33</v>
      </c>
    </row>
    <row r="1233" ht="12">
      <c r="A1233" t="s">
        <v>34</v>
      </c>
    </row>
    <row r="1234" ht="12">
      <c r="A1234" t="s">
        <v>35</v>
      </c>
    </row>
    <row r="1235" ht="12">
      <c r="A1235" t="s">
        <v>54</v>
      </c>
    </row>
    <row r="1236" ht="12">
      <c r="A1236" t="s">
        <v>57</v>
      </c>
    </row>
    <row r="1237" ht="12">
      <c r="A1237" t="s">
        <v>33</v>
      </c>
    </row>
    <row r="1238" ht="12">
      <c r="A1238" t="s">
        <v>34</v>
      </c>
    </row>
    <row r="1239" ht="12">
      <c r="A1239" t="s">
        <v>35</v>
      </c>
    </row>
    <row r="1240" ht="12">
      <c r="A1240" t="s">
        <v>44</v>
      </c>
    </row>
    <row r="1241" ht="12">
      <c r="A1241" t="s">
        <v>57</v>
      </c>
    </row>
    <row r="1242" ht="12">
      <c r="A1242" t="s">
        <v>33</v>
      </c>
    </row>
    <row r="1243" ht="12">
      <c r="A1243" t="s">
        <v>34</v>
      </c>
    </row>
    <row r="1244" ht="12">
      <c r="A1244" t="s">
        <v>35</v>
      </c>
    </row>
    <row r="1245" ht="12">
      <c r="A1245" t="s">
        <v>45</v>
      </c>
    </row>
    <row r="1246" ht="12">
      <c r="A1246" t="s">
        <v>57</v>
      </c>
    </row>
    <row r="1247" ht="12">
      <c r="A1247" t="s">
        <v>33</v>
      </c>
    </row>
    <row r="1248" ht="12">
      <c r="A1248" t="s">
        <v>34</v>
      </c>
    </row>
    <row r="1249" ht="12">
      <c r="A1249" t="s">
        <v>35</v>
      </c>
    </row>
    <row r="1250" ht="12">
      <c r="A1250" t="s">
        <v>46</v>
      </c>
    </row>
    <row r="1251" ht="12">
      <c r="A1251" t="s">
        <v>47</v>
      </c>
    </row>
    <row r="1252" ht="12">
      <c r="A1252" t="s">
        <v>48</v>
      </c>
    </row>
    <row r="1253" ht="12">
      <c r="A1253" t="s">
        <v>57</v>
      </c>
    </row>
    <row r="1254" ht="12">
      <c r="A1254" t="s">
        <v>33</v>
      </c>
    </row>
    <row r="1255" ht="12">
      <c r="A1255" t="s">
        <v>34</v>
      </c>
    </row>
    <row r="1256" ht="12">
      <c r="A1256" t="s">
        <v>35</v>
      </c>
    </row>
    <row r="1257" ht="12">
      <c r="A1257" t="s">
        <v>41</v>
      </c>
    </row>
    <row r="1258" ht="12">
      <c r="A1258" t="s">
        <v>57</v>
      </c>
    </row>
    <row r="1259" ht="12">
      <c r="A1259" t="s">
        <v>33</v>
      </c>
    </row>
    <row r="1260" ht="12">
      <c r="A1260" t="s">
        <v>34</v>
      </c>
    </row>
    <row r="1261" ht="12">
      <c r="A1261" t="s">
        <v>35</v>
      </c>
    </row>
    <row r="1262" ht="12">
      <c r="A1262" t="s">
        <v>42</v>
      </c>
    </row>
    <row r="1263" ht="12">
      <c r="A1263" t="s">
        <v>57</v>
      </c>
    </row>
    <row r="1264" ht="12">
      <c r="A1264" t="s">
        <v>33</v>
      </c>
    </row>
    <row r="1265" ht="12">
      <c r="A1265" t="s">
        <v>34</v>
      </c>
    </row>
    <row r="1266" ht="12">
      <c r="A1266" t="s">
        <v>35</v>
      </c>
    </row>
    <row r="1267" ht="12">
      <c r="A1267" t="s">
        <v>63</v>
      </c>
    </row>
    <row r="1268" ht="12">
      <c r="A1268" t="s">
        <v>64</v>
      </c>
    </row>
    <row r="1269" ht="12">
      <c r="A1269" t="s">
        <v>56</v>
      </c>
    </row>
    <row r="1270" ht="12">
      <c r="A1270" t="s">
        <v>65</v>
      </c>
    </row>
    <row r="1271" ht="12">
      <c r="A1271" t="s">
        <v>83</v>
      </c>
    </row>
    <row r="1272" ht="12">
      <c r="A1272" t="s">
        <v>67</v>
      </c>
    </row>
    <row r="1273" ht="12">
      <c r="A1273" t="s">
        <v>55</v>
      </c>
    </row>
    <row r="1274" ht="12">
      <c r="A1274" t="s">
        <v>57</v>
      </c>
    </row>
    <row r="1275" ht="12">
      <c r="A1275" t="s">
        <v>33</v>
      </c>
    </row>
    <row r="1276" ht="12">
      <c r="A1276" t="s">
        <v>34</v>
      </c>
    </row>
    <row r="1277" ht="12">
      <c r="A1277" t="s">
        <v>35</v>
      </c>
    </row>
    <row r="1278" ht="12">
      <c r="A1278" t="s">
        <v>99</v>
      </c>
    </row>
    <row r="1279" ht="12">
      <c r="A1279" t="s">
        <v>57</v>
      </c>
    </row>
    <row r="1280" ht="12">
      <c r="A1280" t="s">
        <v>33</v>
      </c>
    </row>
    <row r="1281" ht="12">
      <c r="A1281" t="s">
        <v>34</v>
      </c>
    </row>
    <row r="1282" ht="12">
      <c r="A1282" t="s">
        <v>35</v>
      </c>
    </row>
    <row r="1283" ht="12">
      <c r="A1283" t="s">
        <v>100</v>
      </c>
    </row>
    <row r="1284" ht="12">
      <c r="A1284" t="s">
        <v>57</v>
      </c>
    </row>
    <row r="1285" ht="12">
      <c r="A1285" t="s">
        <v>33</v>
      </c>
    </row>
    <row r="1286" ht="12">
      <c r="A1286" t="s">
        <v>34</v>
      </c>
    </row>
    <row r="1287" ht="12">
      <c r="A1287" t="s">
        <v>35</v>
      </c>
    </row>
    <row r="1288" ht="12">
      <c r="A1288" t="s">
        <v>54</v>
      </c>
    </row>
    <row r="1289" ht="12">
      <c r="A1289" t="s">
        <v>57</v>
      </c>
    </row>
    <row r="1290" ht="12">
      <c r="A1290" t="s">
        <v>33</v>
      </c>
    </row>
    <row r="1291" ht="12">
      <c r="A1291" t="s">
        <v>34</v>
      </c>
    </row>
    <row r="1292" ht="12">
      <c r="A1292" t="s">
        <v>35</v>
      </c>
    </row>
    <row r="1293" ht="12">
      <c r="A1293" t="s">
        <v>44</v>
      </c>
    </row>
    <row r="1294" ht="12">
      <c r="A1294" t="s">
        <v>57</v>
      </c>
    </row>
    <row r="1295" ht="12">
      <c r="A1295" t="s">
        <v>33</v>
      </c>
    </row>
    <row r="1296" ht="12">
      <c r="A1296" t="s">
        <v>34</v>
      </c>
    </row>
    <row r="1297" ht="12">
      <c r="A1297" t="s">
        <v>35</v>
      </c>
    </row>
    <row r="1298" ht="12">
      <c r="A1298" t="s">
        <v>45</v>
      </c>
    </row>
    <row r="1299" ht="12">
      <c r="A1299" t="s">
        <v>57</v>
      </c>
    </row>
    <row r="1300" ht="12">
      <c r="A1300" t="s">
        <v>33</v>
      </c>
    </row>
    <row r="1301" ht="12">
      <c r="A1301" t="s">
        <v>34</v>
      </c>
    </row>
    <row r="1302" ht="12">
      <c r="A1302" t="s">
        <v>35</v>
      </c>
    </row>
    <row r="1303" ht="12">
      <c r="A1303" t="s">
        <v>46</v>
      </c>
    </row>
    <row r="1304" ht="12">
      <c r="A1304" t="s">
        <v>47</v>
      </c>
    </row>
    <row r="1305" ht="12">
      <c r="A1305" t="s">
        <v>48</v>
      </c>
    </row>
    <row r="1306" ht="12">
      <c r="A1306" t="s">
        <v>57</v>
      </c>
    </row>
    <row r="1307" ht="12">
      <c r="A1307" t="s">
        <v>33</v>
      </c>
    </row>
    <row r="1308" ht="12">
      <c r="A1308" t="s">
        <v>34</v>
      </c>
    </row>
    <row r="1309" ht="12">
      <c r="A1309" t="s">
        <v>35</v>
      </c>
    </row>
    <row r="1310" ht="12">
      <c r="A1310" t="s">
        <v>41</v>
      </c>
    </row>
    <row r="1311" ht="12">
      <c r="A1311" t="s">
        <v>57</v>
      </c>
    </row>
    <row r="1312" ht="12">
      <c r="A1312" t="s">
        <v>33</v>
      </c>
    </row>
    <row r="1313" ht="12">
      <c r="A1313" t="s">
        <v>34</v>
      </c>
    </row>
    <row r="1314" ht="12">
      <c r="A1314" t="s">
        <v>35</v>
      </c>
    </row>
    <row r="1315" ht="12">
      <c r="A1315" t="s">
        <v>42</v>
      </c>
    </row>
    <row r="1316" ht="12">
      <c r="A1316" t="s">
        <v>57</v>
      </c>
    </row>
    <row r="1317" ht="12">
      <c r="A1317" t="s">
        <v>33</v>
      </c>
    </row>
    <row r="1318" ht="12">
      <c r="A1318" t="s">
        <v>34</v>
      </c>
    </row>
    <row r="1319" ht="12">
      <c r="A1319" t="s">
        <v>35</v>
      </c>
    </row>
    <row r="1320" ht="12">
      <c r="A1320" t="s">
        <v>63</v>
      </c>
    </row>
    <row r="1321" ht="12">
      <c r="A1321" t="s">
        <v>64</v>
      </c>
    </row>
    <row r="1322" ht="12">
      <c r="A1322" t="s">
        <v>56</v>
      </c>
    </row>
    <row r="1323" ht="12">
      <c r="A1323" t="s">
        <v>65</v>
      </c>
    </row>
    <row r="1324" ht="12">
      <c r="A1324" t="s">
        <v>84</v>
      </c>
    </row>
    <row r="1325" ht="12">
      <c r="A1325" t="s">
        <v>67</v>
      </c>
    </row>
    <row r="1326" ht="12">
      <c r="A1326" t="s">
        <v>55</v>
      </c>
    </row>
    <row r="1327" ht="12">
      <c r="A1327" t="s">
        <v>57</v>
      </c>
    </row>
    <row r="1328" ht="12">
      <c r="A1328" t="s">
        <v>33</v>
      </c>
    </row>
    <row r="1329" ht="12">
      <c r="A1329" t="s">
        <v>34</v>
      </c>
    </row>
    <row r="1330" ht="12">
      <c r="A1330" t="s">
        <v>35</v>
      </c>
    </row>
    <row r="1331" ht="12">
      <c r="A1331" t="s">
        <v>99</v>
      </c>
    </row>
    <row r="1332" ht="12">
      <c r="A1332" t="s">
        <v>57</v>
      </c>
    </row>
    <row r="1333" ht="12">
      <c r="A1333" t="s">
        <v>33</v>
      </c>
    </row>
    <row r="1334" ht="12">
      <c r="A1334" t="s">
        <v>34</v>
      </c>
    </row>
    <row r="1335" ht="12">
      <c r="A1335" t="s">
        <v>35</v>
      </c>
    </row>
    <row r="1336" ht="12">
      <c r="A1336" t="s">
        <v>100</v>
      </c>
    </row>
    <row r="1337" ht="12">
      <c r="A1337" t="s">
        <v>57</v>
      </c>
    </row>
    <row r="1338" ht="12">
      <c r="A1338" t="s">
        <v>33</v>
      </c>
    </row>
    <row r="1339" ht="12">
      <c r="A1339" t="s">
        <v>34</v>
      </c>
    </row>
    <row r="1340" ht="12">
      <c r="A1340" t="s">
        <v>35</v>
      </c>
    </row>
    <row r="1341" ht="12">
      <c r="A1341" t="s">
        <v>54</v>
      </c>
    </row>
    <row r="1342" ht="12">
      <c r="A1342" t="s">
        <v>57</v>
      </c>
    </row>
    <row r="1343" ht="12">
      <c r="A1343" t="s">
        <v>33</v>
      </c>
    </row>
    <row r="1344" ht="12">
      <c r="A1344" t="s">
        <v>34</v>
      </c>
    </row>
    <row r="1345" ht="12">
      <c r="A1345" t="s">
        <v>35</v>
      </c>
    </row>
    <row r="1346" ht="12">
      <c r="A1346" t="s">
        <v>44</v>
      </c>
    </row>
    <row r="1347" ht="12">
      <c r="A1347" t="s">
        <v>57</v>
      </c>
    </row>
    <row r="1348" ht="12">
      <c r="A1348" t="s">
        <v>33</v>
      </c>
    </row>
    <row r="1349" ht="12">
      <c r="A1349" t="s">
        <v>34</v>
      </c>
    </row>
    <row r="1350" ht="12">
      <c r="A1350" t="s">
        <v>35</v>
      </c>
    </row>
    <row r="1351" ht="12">
      <c r="A1351" t="s">
        <v>45</v>
      </c>
    </row>
    <row r="1352" ht="12">
      <c r="A1352" t="s">
        <v>57</v>
      </c>
    </row>
    <row r="1353" ht="12">
      <c r="A1353" t="s">
        <v>33</v>
      </c>
    </row>
    <row r="1354" ht="12">
      <c r="A1354" t="s">
        <v>34</v>
      </c>
    </row>
    <row r="1355" ht="12">
      <c r="A1355" t="s">
        <v>35</v>
      </c>
    </row>
    <row r="1356" ht="12">
      <c r="A1356" t="s">
        <v>46</v>
      </c>
    </row>
    <row r="1357" ht="12">
      <c r="A1357" t="s">
        <v>47</v>
      </c>
    </row>
    <row r="1358" ht="12">
      <c r="A1358" t="s">
        <v>48</v>
      </c>
    </row>
    <row r="1359" ht="12">
      <c r="A1359" t="s">
        <v>57</v>
      </c>
    </row>
    <row r="1360" ht="12">
      <c r="A1360" t="s">
        <v>33</v>
      </c>
    </row>
    <row r="1361" ht="12">
      <c r="A1361" t="s">
        <v>34</v>
      </c>
    </row>
    <row r="1362" ht="12">
      <c r="A1362" t="s">
        <v>35</v>
      </c>
    </row>
    <row r="1363" ht="12">
      <c r="A1363" t="s">
        <v>41</v>
      </c>
    </row>
    <row r="1364" ht="12">
      <c r="A1364" t="s">
        <v>57</v>
      </c>
    </row>
    <row r="1365" ht="12">
      <c r="A1365" t="s">
        <v>33</v>
      </c>
    </row>
    <row r="1366" ht="12">
      <c r="A1366" t="s">
        <v>34</v>
      </c>
    </row>
    <row r="1367" ht="12">
      <c r="A1367" t="s">
        <v>35</v>
      </c>
    </row>
    <row r="1368" ht="12">
      <c r="A1368" t="s">
        <v>42</v>
      </c>
    </row>
    <row r="1369" ht="12">
      <c r="A1369" t="s">
        <v>57</v>
      </c>
    </row>
    <row r="1370" ht="12">
      <c r="A1370" t="s">
        <v>33</v>
      </c>
    </row>
    <row r="1371" ht="12">
      <c r="A1371" t="s">
        <v>34</v>
      </c>
    </row>
    <row r="1372" ht="12">
      <c r="A1372" t="s">
        <v>35</v>
      </c>
    </row>
    <row r="1373" ht="12">
      <c r="A1373" t="s">
        <v>63</v>
      </c>
    </row>
    <row r="1374" ht="12">
      <c r="A1374" t="s">
        <v>64</v>
      </c>
    </row>
    <row r="1375" ht="12">
      <c r="A1375" t="s">
        <v>56</v>
      </c>
    </row>
    <row r="1376" ht="12">
      <c r="A1376" t="s">
        <v>65</v>
      </c>
    </row>
    <row r="1377" ht="12">
      <c r="A1377" t="s">
        <v>113</v>
      </c>
    </row>
    <row r="1378" ht="12">
      <c r="A1378" t="s">
        <v>67</v>
      </c>
    </row>
    <row r="1379" ht="12">
      <c r="A1379" t="s">
        <v>55</v>
      </c>
    </row>
    <row r="1380" ht="12">
      <c r="A1380" t="s">
        <v>57</v>
      </c>
    </row>
    <row r="1381" ht="12">
      <c r="A1381" t="s">
        <v>33</v>
      </c>
    </row>
    <row r="1382" ht="12">
      <c r="A1382" t="s">
        <v>34</v>
      </c>
    </row>
    <row r="1383" ht="12">
      <c r="A1383" t="s">
        <v>35</v>
      </c>
    </row>
    <row r="1384" ht="12">
      <c r="A1384" t="s">
        <v>99</v>
      </c>
    </row>
    <row r="1385" ht="12">
      <c r="A1385" t="s">
        <v>57</v>
      </c>
    </row>
    <row r="1386" ht="12">
      <c r="A1386" t="s">
        <v>33</v>
      </c>
    </row>
    <row r="1387" ht="12">
      <c r="A1387" t="s">
        <v>34</v>
      </c>
    </row>
    <row r="1388" ht="12">
      <c r="A1388" t="s">
        <v>35</v>
      </c>
    </row>
    <row r="1389" ht="12">
      <c r="A1389" t="s">
        <v>100</v>
      </c>
    </row>
    <row r="1390" ht="12">
      <c r="A1390" t="s">
        <v>57</v>
      </c>
    </row>
    <row r="1391" ht="12">
      <c r="A1391" t="s">
        <v>33</v>
      </c>
    </row>
    <row r="1392" ht="12">
      <c r="A1392" t="s">
        <v>34</v>
      </c>
    </row>
    <row r="1393" ht="12">
      <c r="A1393" t="s">
        <v>35</v>
      </c>
    </row>
    <row r="1394" ht="12">
      <c r="A1394" t="s">
        <v>54</v>
      </c>
    </row>
    <row r="1395" ht="12">
      <c r="A1395" t="s">
        <v>57</v>
      </c>
    </row>
    <row r="1396" ht="12">
      <c r="A1396" t="s">
        <v>33</v>
      </c>
    </row>
    <row r="1397" ht="12">
      <c r="A1397" t="s">
        <v>34</v>
      </c>
    </row>
    <row r="1398" ht="12">
      <c r="A1398" t="s">
        <v>35</v>
      </c>
    </row>
    <row r="1399" ht="12">
      <c r="A1399" t="s">
        <v>44</v>
      </c>
    </row>
    <row r="1400" ht="12">
      <c r="A1400" t="s">
        <v>57</v>
      </c>
    </row>
    <row r="1401" ht="12">
      <c r="A1401" t="s">
        <v>33</v>
      </c>
    </row>
    <row r="1402" ht="12">
      <c r="A1402" t="s">
        <v>34</v>
      </c>
    </row>
    <row r="1403" ht="12">
      <c r="A1403" t="s">
        <v>35</v>
      </c>
    </row>
    <row r="1404" ht="12">
      <c r="A1404" t="s">
        <v>45</v>
      </c>
    </row>
    <row r="1405" ht="12">
      <c r="A1405" t="s">
        <v>57</v>
      </c>
    </row>
    <row r="1406" ht="12">
      <c r="A1406" t="s">
        <v>33</v>
      </c>
    </row>
    <row r="1407" ht="12">
      <c r="A1407" t="s">
        <v>34</v>
      </c>
    </row>
    <row r="1408" ht="12">
      <c r="A1408" t="s">
        <v>35</v>
      </c>
    </row>
    <row r="1409" ht="12">
      <c r="A1409" t="s">
        <v>46</v>
      </c>
    </row>
    <row r="1410" ht="12">
      <c r="A1410" t="s">
        <v>47</v>
      </c>
    </row>
    <row r="1411" ht="12">
      <c r="A1411" t="s">
        <v>48</v>
      </c>
    </row>
    <row r="1412" ht="12">
      <c r="A1412" t="s">
        <v>57</v>
      </c>
    </row>
    <row r="1413" ht="12">
      <c r="A1413" t="s">
        <v>33</v>
      </c>
    </row>
    <row r="1414" ht="12">
      <c r="A1414" t="s">
        <v>34</v>
      </c>
    </row>
    <row r="1415" ht="12">
      <c r="A1415" t="s">
        <v>35</v>
      </c>
    </row>
    <row r="1416" ht="12">
      <c r="A1416" t="s">
        <v>41</v>
      </c>
    </row>
    <row r="1417" ht="12">
      <c r="A1417" t="s">
        <v>57</v>
      </c>
    </row>
    <row r="1418" ht="12">
      <c r="A1418" t="s">
        <v>33</v>
      </c>
    </row>
    <row r="1419" ht="12">
      <c r="A1419" t="s">
        <v>34</v>
      </c>
    </row>
    <row r="1420" ht="12">
      <c r="A1420" t="s">
        <v>35</v>
      </c>
    </row>
    <row r="1421" ht="12">
      <c r="A1421" t="s">
        <v>42</v>
      </c>
    </row>
    <row r="1422" ht="12">
      <c r="A1422" t="s">
        <v>57</v>
      </c>
    </row>
    <row r="1423" ht="12">
      <c r="A1423" t="s">
        <v>33</v>
      </c>
    </row>
    <row r="1424" ht="12">
      <c r="A1424" t="s">
        <v>34</v>
      </c>
    </row>
    <row r="1425" ht="12">
      <c r="A1425" t="s">
        <v>35</v>
      </c>
    </row>
    <row r="1426" ht="12">
      <c r="A1426" t="s">
        <v>63</v>
      </c>
    </row>
    <row r="1427" ht="12">
      <c r="A1427" t="s">
        <v>64</v>
      </c>
    </row>
    <row r="1428" ht="12">
      <c r="A1428" t="s">
        <v>56</v>
      </c>
    </row>
    <row r="1429" ht="12">
      <c r="A1429" t="s">
        <v>65</v>
      </c>
    </row>
    <row r="1430" ht="12">
      <c r="A1430" t="s">
        <v>114</v>
      </c>
    </row>
    <row r="1431" ht="12">
      <c r="A1431" t="s">
        <v>67</v>
      </c>
    </row>
    <row r="1432" ht="12">
      <c r="A1432" t="s">
        <v>55</v>
      </c>
    </row>
    <row r="1433" ht="12">
      <c r="A1433" t="s">
        <v>57</v>
      </c>
    </row>
    <row r="1434" ht="12">
      <c r="A1434" t="s">
        <v>33</v>
      </c>
    </row>
    <row r="1435" ht="12">
      <c r="A1435" t="s">
        <v>34</v>
      </c>
    </row>
    <row r="1436" ht="12">
      <c r="A1436" t="s">
        <v>35</v>
      </c>
    </row>
    <row r="1437" ht="12">
      <c r="A1437" t="s">
        <v>99</v>
      </c>
    </row>
    <row r="1438" ht="12">
      <c r="A1438" t="s">
        <v>57</v>
      </c>
    </row>
    <row r="1439" ht="12">
      <c r="A1439" t="s">
        <v>33</v>
      </c>
    </row>
    <row r="1440" ht="12">
      <c r="A1440" t="s">
        <v>34</v>
      </c>
    </row>
    <row r="1441" ht="12">
      <c r="A1441" t="s">
        <v>35</v>
      </c>
    </row>
    <row r="1442" ht="12">
      <c r="A1442" t="s">
        <v>100</v>
      </c>
    </row>
    <row r="1443" ht="12">
      <c r="A1443" t="s">
        <v>57</v>
      </c>
    </row>
    <row r="1444" ht="12">
      <c r="A1444" t="s">
        <v>33</v>
      </c>
    </row>
    <row r="1445" ht="12">
      <c r="A1445" t="s">
        <v>34</v>
      </c>
    </row>
    <row r="1446" ht="12">
      <c r="A1446" t="s">
        <v>35</v>
      </c>
    </row>
    <row r="1447" ht="12">
      <c r="A1447" t="s">
        <v>54</v>
      </c>
    </row>
    <row r="1448" ht="12">
      <c r="A1448" t="s">
        <v>57</v>
      </c>
    </row>
    <row r="1449" ht="12">
      <c r="A1449" t="s">
        <v>33</v>
      </c>
    </row>
    <row r="1450" ht="12">
      <c r="A1450" t="s">
        <v>34</v>
      </c>
    </row>
    <row r="1451" ht="12">
      <c r="A1451" t="s">
        <v>35</v>
      </c>
    </row>
    <row r="1452" ht="12">
      <c r="A1452" t="s">
        <v>44</v>
      </c>
    </row>
    <row r="1453" ht="12">
      <c r="A1453" t="s">
        <v>57</v>
      </c>
    </row>
    <row r="1454" ht="12">
      <c r="A1454" t="s">
        <v>33</v>
      </c>
    </row>
    <row r="1455" ht="12">
      <c r="A1455" t="s">
        <v>34</v>
      </c>
    </row>
    <row r="1456" ht="12">
      <c r="A1456" t="s">
        <v>35</v>
      </c>
    </row>
    <row r="1457" ht="12">
      <c r="A1457" t="s">
        <v>45</v>
      </c>
    </row>
    <row r="1458" ht="12">
      <c r="A1458" t="s">
        <v>57</v>
      </c>
    </row>
    <row r="1459" ht="12">
      <c r="A1459" t="s">
        <v>33</v>
      </c>
    </row>
    <row r="1460" ht="12">
      <c r="A1460" t="s">
        <v>34</v>
      </c>
    </row>
    <row r="1461" ht="12">
      <c r="A1461" t="s">
        <v>35</v>
      </c>
    </row>
    <row r="1462" ht="12">
      <c r="A1462" t="s">
        <v>46</v>
      </c>
    </row>
    <row r="1463" ht="12">
      <c r="A1463" t="s">
        <v>47</v>
      </c>
    </row>
    <row r="1464" ht="12">
      <c r="A1464" t="s">
        <v>48</v>
      </c>
    </row>
    <row r="1465" ht="12">
      <c r="A1465" t="s">
        <v>57</v>
      </c>
    </row>
    <row r="1466" ht="12">
      <c r="A1466" t="s">
        <v>33</v>
      </c>
    </row>
    <row r="1467" ht="12">
      <c r="A1467" t="s">
        <v>34</v>
      </c>
    </row>
    <row r="1468" ht="12">
      <c r="A1468" t="s">
        <v>35</v>
      </c>
    </row>
    <row r="1469" ht="12">
      <c r="A1469" t="s">
        <v>41</v>
      </c>
    </row>
    <row r="1470" ht="12">
      <c r="A1470" t="s">
        <v>57</v>
      </c>
    </row>
    <row r="1471" ht="12">
      <c r="A1471" t="s">
        <v>33</v>
      </c>
    </row>
    <row r="1472" ht="12">
      <c r="A1472" t="s">
        <v>34</v>
      </c>
    </row>
    <row r="1473" ht="12">
      <c r="A1473" t="s">
        <v>35</v>
      </c>
    </row>
    <row r="1474" ht="12">
      <c r="A1474" t="s">
        <v>42</v>
      </c>
    </row>
    <row r="1475" ht="12">
      <c r="A1475" t="s">
        <v>57</v>
      </c>
    </row>
    <row r="1476" ht="12">
      <c r="A1476" t="s">
        <v>33</v>
      </c>
    </row>
    <row r="1477" ht="12">
      <c r="A1477" t="s">
        <v>34</v>
      </c>
    </row>
    <row r="1478" ht="12">
      <c r="A1478" t="s">
        <v>35</v>
      </c>
    </row>
    <row r="1479" ht="12">
      <c r="A1479" t="s">
        <v>63</v>
      </c>
    </row>
    <row r="1480" ht="12">
      <c r="A1480" t="s">
        <v>64</v>
      </c>
    </row>
    <row r="1481" ht="12">
      <c r="A1481" t="s">
        <v>56</v>
      </c>
    </row>
    <row r="1482" ht="12">
      <c r="A1482" t="s">
        <v>65</v>
      </c>
    </row>
    <row r="1483" ht="12">
      <c r="A1483" t="s">
        <v>115</v>
      </c>
    </row>
    <row r="1484" ht="12">
      <c r="A1484" t="s">
        <v>67</v>
      </c>
    </row>
    <row r="1485" ht="12">
      <c r="A1485" t="s">
        <v>55</v>
      </c>
    </row>
    <row r="1486" ht="12">
      <c r="A1486" t="s">
        <v>57</v>
      </c>
    </row>
    <row r="1487" ht="12">
      <c r="A1487" t="s">
        <v>33</v>
      </c>
    </row>
    <row r="1488" ht="12">
      <c r="A1488" t="s">
        <v>34</v>
      </c>
    </row>
    <row r="1489" ht="12">
      <c r="A1489" t="s">
        <v>35</v>
      </c>
    </row>
    <row r="1490" ht="12">
      <c r="A1490" t="s">
        <v>99</v>
      </c>
    </row>
    <row r="1491" ht="12">
      <c r="A1491" t="s">
        <v>57</v>
      </c>
    </row>
    <row r="1492" ht="12">
      <c r="A1492" t="s">
        <v>33</v>
      </c>
    </row>
    <row r="1493" ht="12">
      <c r="A1493" t="s">
        <v>34</v>
      </c>
    </row>
    <row r="1494" ht="12">
      <c r="A1494" t="s">
        <v>35</v>
      </c>
    </row>
    <row r="1495" ht="12">
      <c r="A1495" t="s">
        <v>100</v>
      </c>
    </row>
    <row r="1496" ht="12">
      <c r="A1496" t="s">
        <v>57</v>
      </c>
    </row>
    <row r="1497" ht="12">
      <c r="A1497" t="s">
        <v>33</v>
      </c>
    </row>
    <row r="1498" ht="12">
      <c r="A1498" t="s">
        <v>34</v>
      </c>
    </row>
    <row r="1499" ht="12">
      <c r="A1499" t="s">
        <v>35</v>
      </c>
    </row>
    <row r="1500" ht="12">
      <c r="A1500" t="s">
        <v>54</v>
      </c>
    </row>
    <row r="1501" ht="12">
      <c r="A1501" t="s">
        <v>57</v>
      </c>
    </row>
    <row r="1502" ht="12">
      <c r="A1502" t="s">
        <v>33</v>
      </c>
    </row>
    <row r="1503" ht="12">
      <c r="A1503" t="s">
        <v>34</v>
      </c>
    </row>
    <row r="1504" ht="12">
      <c r="A1504" t="s">
        <v>35</v>
      </c>
    </row>
    <row r="1505" ht="12">
      <c r="A1505" t="s">
        <v>44</v>
      </c>
    </row>
    <row r="1506" ht="12">
      <c r="A1506" t="s">
        <v>57</v>
      </c>
    </row>
    <row r="1507" ht="12">
      <c r="A1507" t="s">
        <v>33</v>
      </c>
    </row>
    <row r="1508" ht="12">
      <c r="A1508" t="s">
        <v>34</v>
      </c>
    </row>
    <row r="1509" ht="12">
      <c r="A1509" t="s">
        <v>35</v>
      </c>
    </row>
    <row r="1510" ht="12">
      <c r="A1510" t="s">
        <v>45</v>
      </c>
    </row>
    <row r="1511" ht="12">
      <c r="A1511" t="s">
        <v>57</v>
      </c>
    </row>
    <row r="1512" ht="12">
      <c r="A1512" t="s">
        <v>33</v>
      </c>
    </row>
    <row r="1513" ht="12">
      <c r="A1513" t="s">
        <v>34</v>
      </c>
    </row>
    <row r="1514" ht="12">
      <c r="A1514" t="s">
        <v>35</v>
      </c>
    </row>
    <row r="1515" ht="12">
      <c r="A1515" t="s">
        <v>46</v>
      </c>
    </row>
    <row r="1516" ht="12">
      <c r="A1516" t="s">
        <v>47</v>
      </c>
    </row>
    <row r="1517" ht="12">
      <c r="A1517" t="s">
        <v>48</v>
      </c>
    </row>
    <row r="1518" ht="12">
      <c r="A1518" t="s">
        <v>57</v>
      </c>
    </row>
    <row r="1519" ht="12">
      <c r="A1519" t="s">
        <v>33</v>
      </c>
    </row>
    <row r="1520" ht="12">
      <c r="A1520" t="s">
        <v>34</v>
      </c>
    </row>
    <row r="1521" ht="12">
      <c r="A1521" t="s">
        <v>35</v>
      </c>
    </row>
    <row r="1522" ht="12">
      <c r="A1522" t="s">
        <v>41</v>
      </c>
    </row>
    <row r="1523" ht="12">
      <c r="A1523" t="s">
        <v>57</v>
      </c>
    </row>
    <row r="1524" ht="12">
      <c r="A1524" t="s">
        <v>33</v>
      </c>
    </row>
    <row r="1525" ht="12">
      <c r="A1525" t="s">
        <v>34</v>
      </c>
    </row>
    <row r="1526" ht="12">
      <c r="A1526" t="s">
        <v>35</v>
      </c>
    </row>
    <row r="1527" ht="12">
      <c r="A1527" t="s">
        <v>42</v>
      </c>
    </row>
    <row r="1528" ht="12">
      <c r="A1528" t="s">
        <v>57</v>
      </c>
    </row>
    <row r="1529" ht="12">
      <c r="A1529" t="s">
        <v>33</v>
      </c>
    </row>
    <row r="1530" ht="12">
      <c r="A1530" t="s">
        <v>34</v>
      </c>
    </row>
    <row r="1531" ht="12">
      <c r="A1531" t="s">
        <v>35</v>
      </c>
    </row>
    <row r="1532" ht="12">
      <c r="A1532" t="s">
        <v>63</v>
      </c>
    </row>
    <row r="1533" ht="12">
      <c r="A1533" t="s">
        <v>64</v>
      </c>
    </row>
    <row r="1534" ht="12">
      <c r="A1534" t="s">
        <v>56</v>
      </c>
    </row>
    <row r="1535" ht="12">
      <c r="A1535" t="s">
        <v>65</v>
      </c>
    </row>
    <row r="1536" ht="12">
      <c r="A1536" t="s">
        <v>116</v>
      </c>
    </row>
    <row r="1537" ht="12">
      <c r="A1537" t="s">
        <v>67</v>
      </c>
    </row>
    <row r="1538" ht="12">
      <c r="A1538" t="s">
        <v>55</v>
      </c>
    </row>
    <row r="1539" ht="12">
      <c r="A1539" t="s">
        <v>57</v>
      </c>
    </row>
    <row r="1540" ht="12">
      <c r="A1540" t="s">
        <v>33</v>
      </c>
    </row>
    <row r="1541" ht="12">
      <c r="A1541" t="s">
        <v>34</v>
      </c>
    </row>
    <row r="1542" ht="12">
      <c r="A1542" t="s">
        <v>35</v>
      </c>
    </row>
    <row r="1543" ht="12">
      <c r="A1543" t="s">
        <v>99</v>
      </c>
    </row>
    <row r="1544" ht="12">
      <c r="A1544" t="s">
        <v>57</v>
      </c>
    </row>
    <row r="1545" ht="12">
      <c r="A1545" t="s">
        <v>33</v>
      </c>
    </row>
    <row r="1546" ht="12">
      <c r="A1546" t="s">
        <v>34</v>
      </c>
    </row>
    <row r="1547" ht="12">
      <c r="A1547" t="s">
        <v>35</v>
      </c>
    </row>
    <row r="1548" ht="12">
      <c r="A1548" t="s">
        <v>100</v>
      </c>
    </row>
    <row r="1549" ht="12">
      <c r="A1549" t="s">
        <v>57</v>
      </c>
    </row>
    <row r="1550" ht="12">
      <c r="A1550" t="s">
        <v>33</v>
      </c>
    </row>
    <row r="1551" ht="12">
      <c r="A1551" t="s">
        <v>34</v>
      </c>
    </row>
    <row r="1552" ht="12">
      <c r="A1552" t="s">
        <v>35</v>
      </c>
    </row>
    <row r="1553" ht="12">
      <c r="A1553" t="s">
        <v>54</v>
      </c>
    </row>
    <row r="1554" ht="12">
      <c r="A1554" t="s">
        <v>57</v>
      </c>
    </row>
    <row r="1555" ht="12">
      <c r="A1555" t="s">
        <v>33</v>
      </c>
    </row>
    <row r="1556" ht="12">
      <c r="A1556" t="s">
        <v>34</v>
      </c>
    </row>
    <row r="1557" ht="12">
      <c r="A1557" t="s">
        <v>35</v>
      </c>
    </row>
    <row r="1558" ht="12">
      <c r="A1558" t="s">
        <v>44</v>
      </c>
    </row>
    <row r="1559" ht="12">
      <c r="A1559" t="s">
        <v>57</v>
      </c>
    </row>
    <row r="1560" ht="12">
      <c r="A1560" t="s">
        <v>33</v>
      </c>
    </row>
    <row r="1561" ht="12">
      <c r="A1561" t="s">
        <v>34</v>
      </c>
    </row>
    <row r="1562" ht="12">
      <c r="A1562" t="s">
        <v>35</v>
      </c>
    </row>
    <row r="1563" ht="12">
      <c r="A1563" t="s">
        <v>45</v>
      </c>
    </row>
    <row r="1564" ht="12">
      <c r="A1564" t="s">
        <v>57</v>
      </c>
    </row>
    <row r="1565" ht="12">
      <c r="A1565" t="s">
        <v>33</v>
      </c>
    </row>
    <row r="1566" ht="12">
      <c r="A1566" t="s">
        <v>34</v>
      </c>
    </row>
    <row r="1567" ht="12">
      <c r="A1567" t="s">
        <v>35</v>
      </c>
    </row>
    <row r="1568" ht="12">
      <c r="A1568" t="s">
        <v>46</v>
      </c>
    </row>
    <row r="1569" ht="12">
      <c r="A1569" t="s">
        <v>47</v>
      </c>
    </row>
    <row r="1570" ht="12">
      <c r="A1570" t="s">
        <v>48</v>
      </c>
    </row>
    <row r="1571" ht="12">
      <c r="A1571" t="s">
        <v>57</v>
      </c>
    </row>
    <row r="1572" ht="12">
      <c r="A1572" t="s">
        <v>33</v>
      </c>
    </row>
    <row r="1573" ht="12">
      <c r="A1573" t="s">
        <v>34</v>
      </c>
    </row>
    <row r="1574" ht="12">
      <c r="A1574" t="s">
        <v>35</v>
      </c>
    </row>
    <row r="1575" ht="12">
      <c r="A1575" t="s">
        <v>41</v>
      </c>
    </row>
    <row r="1576" ht="12">
      <c r="A1576" t="s">
        <v>57</v>
      </c>
    </row>
    <row r="1577" ht="12">
      <c r="A1577" t="s">
        <v>33</v>
      </c>
    </row>
    <row r="1578" ht="12">
      <c r="A1578" t="s">
        <v>34</v>
      </c>
    </row>
    <row r="1579" ht="12">
      <c r="A1579" t="s">
        <v>35</v>
      </c>
    </row>
    <row r="1580" ht="12">
      <c r="A1580" t="s">
        <v>42</v>
      </c>
    </row>
    <row r="1581" ht="12">
      <c r="A1581" t="s">
        <v>57</v>
      </c>
    </row>
    <row r="1582" ht="12">
      <c r="A1582" t="s">
        <v>33</v>
      </c>
    </row>
    <row r="1583" ht="12">
      <c r="A1583" t="s">
        <v>34</v>
      </c>
    </row>
    <row r="1584" ht="12">
      <c r="A1584" t="s">
        <v>35</v>
      </c>
    </row>
    <row r="1585" ht="12">
      <c r="A1585" t="s">
        <v>63</v>
      </c>
    </row>
    <row r="1586" ht="12">
      <c r="A1586" t="s">
        <v>64</v>
      </c>
    </row>
    <row r="1587" ht="12">
      <c r="A1587" t="s">
        <v>56</v>
      </c>
    </row>
    <row r="1588" ht="12">
      <c r="A1588" t="s">
        <v>65</v>
      </c>
    </row>
    <row r="1589" ht="12">
      <c r="A1589" t="s">
        <v>117</v>
      </c>
    </row>
    <row r="1590" ht="12">
      <c r="A1590" t="s">
        <v>67</v>
      </c>
    </row>
    <row r="1591" ht="12">
      <c r="A1591" t="s">
        <v>55</v>
      </c>
    </row>
    <row r="1592" ht="12">
      <c r="A1592" t="s">
        <v>57</v>
      </c>
    </row>
    <row r="1593" ht="12">
      <c r="A1593" t="s">
        <v>33</v>
      </c>
    </row>
    <row r="1594" ht="12">
      <c r="A1594" t="s">
        <v>34</v>
      </c>
    </row>
    <row r="1595" ht="12">
      <c r="A1595" t="s">
        <v>35</v>
      </c>
    </row>
    <row r="1596" ht="12">
      <c r="A1596" t="s">
        <v>99</v>
      </c>
    </row>
    <row r="1597" ht="12">
      <c r="A1597" t="s">
        <v>57</v>
      </c>
    </row>
    <row r="1598" ht="12">
      <c r="A1598" t="s">
        <v>33</v>
      </c>
    </row>
    <row r="1599" ht="12">
      <c r="A1599" t="s">
        <v>34</v>
      </c>
    </row>
    <row r="1600" ht="12">
      <c r="A1600" t="s">
        <v>35</v>
      </c>
    </row>
    <row r="1601" ht="12">
      <c r="A1601" t="s">
        <v>100</v>
      </c>
    </row>
    <row r="1602" ht="12">
      <c r="A1602" t="s">
        <v>57</v>
      </c>
    </row>
    <row r="1603" ht="12">
      <c r="A1603" t="s">
        <v>33</v>
      </c>
    </row>
    <row r="1604" ht="12">
      <c r="A1604" t="s">
        <v>34</v>
      </c>
    </row>
    <row r="1605" ht="12">
      <c r="A1605" t="s">
        <v>35</v>
      </c>
    </row>
    <row r="1606" ht="12">
      <c r="A1606" t="s">
        <v>54</v>
      </c>
    </row>
    <row r="1607" ht="12">
      <c r="A1607" t="s">
        <v>57</v>
      </c>
    </row>
    <row r="1608" ht="12">
      <c r="A1608" t="s">
        <v>33</v>
      </c>
    </row>
    <row r="1609" ht="12">
      <c r="A1609" t="s">
        <v>34</v>
      </c>
    </row>
    <row r="1610" ht="12">
      <c r="A1610" t="s">
        <v>35</v>
      </c>
    </row>
    <row r="1611" ht="12">
      <c r="A1611" t="s">
        <v>44</v>
      </c>
    </row>
    <row r="1612" ht="12">
      <c r="A1612" t="s">
        <v>57</v>
      </c>
    </row>
    <row r="1613" ht="12">
      <c r="A1613" t="s">
        <v>33</v>
      </c>
    </row>
    <row r="1614" ht="12">
      <c r="A1614" t="s">
        <v>34</v>
      </c>
    </row>
    <row r="1615" ht="12">
      <c r="A1615" t="s">
        <v>35</v>
      </c>
    </row>
    <row r="1616" ht="12">
      <c r="A1616" t="s">
        <v>45</v>
      </c>
    </row>
    <row r="1617" ht="12">
      <c r="A1617" t="s">
        <v>57</v>
      </c>
    </row>
    <row r="1618" ht="12">
      <c r="A1618" t="s">
        <v>33</v>
      </c>
    </row>
    <row r="1619" ht="12">
      <c r="A1619" t="s">
        <v>34</v>
      </c>
    </row>
    <row r="1620" ht="12">
      <c r="A1620" t="s">
        <v>35</v>
      </c>
    </row>
    <row r="1621" ht="12">
      <c r="A1621" t="s">
        <v>46</v>
      </c>
    </row>
    <row r="1622" ht="12">
      <c r="A1622" t="s">
        <v>47</v>
      </c>
    </row>
    <row r="1623" ht="12">
      <c r="A1623" t="s">
        <v>48</v>
      </c>
    </row>
    <row r="1624" ht="12">
      <c r="A1624" t="s">
        <v>57</v>
      </c>
    </row>
    <row r="1625" ht="12">
      <c r="A1625" t="s">
        <v>33</v>
      </c>
    </row>
    <row r="1626" ht="12">
      <c r="A1626" t="s">
        <v>34</v>
      </c>
    </row>
    <row r="1627" ht="12">
      <c r="A1627" t="s">
        <v>35</v>
      </c>
    </row>
    <row r="1628" ht="12">
      <c r="A1628" t="s">
        <v>41</v>
      </c>
    </row>
    <row r="1629" ht="12">
      <c r="A1629" t="s">
        <v>57</v>
      </c>
    </row>
    <row r="1630" ht="12">
      <c r="A1630" t="s">
        <v>33</v>
      </c>
    </row>
    <row r="1631" ht="12">
      <c r="A1631" t="s">
        <v>34</v>
      </c>
    </row>
    <row r="1632" ht="12">
      <c r="A1632" t="s">
        <v>35</v>
      </c>
    </row>
    <row r="1633" ht="12">
      <c r="A1633" t="s">
        <v>42</v>
      </c>
    </row>
    <row r="1634" ht="12">
      <c r="A1634" t="s">
        <v>57</v>
      </c>
    </row>
    <row r="1635" ht="12">
      <c r="A1635" t="s">
        <v>33</v>
      </c>
    </row>
    <row r="1636" ht="12">
      <c r="A1636" t="s">
        <v>34</v>
      </c>
    </row>
    <row r="1637" ht="12">
      <c r="A1637" t="s">
        <v>35</v>
      </c>
    </row>
    <row r="1638" ht="12">
      <c r="A1638" t="s">
        <v>63</v>
      </c>
    </row>
    <row r="1639" ht="12">
      <c r="A1639" t="s">
        <v>64</v>
      </c>
    </row>
    <row r="1640" ht="12">
      <c r="A1640" t="s">
        <v>56</v>
      </c>
    </row>
    <row r="1641" ht="12">
      <c r="A1641" t="s">
        <v>65</v>
      </c>
    </row>
    <row r="1642" ht="12">
      <c r="A1642" t="s">
        <v>69</v>
      </c>
    </row>
    <row r="1643" ht="12">
      <c r="A1643" t="s">
        <v>67</v>
      </c>
    </row>
    <row r="1644" ht="12">
      <c r="A1644" t="s">
        <v>55</v>
      </c>
    </row>
    <row r="1645" ht="12">
      <c r="A1645" t="s">
        <v>57</v>
      </c>
    </row>
    <row r="1646" ht="12">
      <c r="A1646" t="s">
        <v>33</v>
      </c>
    </row>
    <row r="1647" ht="12">
      <c r="A1647" t="s">
        <v>34</v>
      </c>
    </row>
    <row r="1648" ht="12">
      <c r="A1648" t="s">
        <v>35</v>
      </c>
    </row>
    <row r="1649" ht="12">
      <c r="A1649" t="s">
        <v>99</v>
      </c>
    </row>
    <row r="1650" ht="12">
      <c r="A1650" t="s">
        <v>57</v>
      </c>
    </row>
    <row r="1651" ht="12">
      <c r="A1651" t="s">
        <v>33</v>
      </c>
    </row>
    <row r="1652" ht="12">
      <c r="A1652" t="s">
        <v>34</v>
      </c>
    </row>
    <row r="1653" ht="12">
      <c r="A1653" t="s">
        <v>35</v>
      </c>
    </row>
    <row r="1654" ht="12">
      <c r="A1654" t="s">
        <v>100</v>
      </c>
    </row>
    <row r="1655" ht="12">
      <c r="A1655" t="s">
        <v>57</v>
      </c>
    </row>
    <row r="1656" ht="12">
      <c r="A1656" t="s">
        <v>33</v>
      </c>
    </row>
    <row r="1657" ht="12">
      <c r="A1657" t="s">
        <v>34</v>
      </c>
    </row>
    <row r="1658" ht="12">
      <c r="A1658" t="s">
        <v>35</v>
      </c>
    </row>
    <row r="1659" ht="12">
      <c r="A1659" t="s">
        <v>54</v>
      </c>
    </row>
    <row r="1660" ht="12">
      <c r="A1660" t="s">
        <v>57</v>
      </c>
    </row>
    <row r="1661" ht="12">
      <c r="A1661" t="s">
        <v>33</v>
      </c>
    </row>
    <row r="1662" ht="12">
      <c r="A1662" t="s">
        <v>34</v>
      </c>
    </row>
    <row r="1663" ht="12">
      <c r="A1663" t="s">
        <v>35</v>
      </c>
    </row>
    <row r="1664" ht="12">
      <c r="A1664" t="s">
        <v>44</v>
      </c>
    </row>
    <row r="1665" ht="12">
      <c r="A1665" t="s">
        <v>57</v>
      </c>
    </row>
    <row r="1666" ht="12">
      <c r="A1666" t="s">
        <v>33</v>
      </c>
    </row>
    <row r="1667" ht="12">
      <c r="A1667" t="s">
        <v>34</v>
      </c>
    </row>
    <row r="1668" ht="12">
      <c r="A1668" t="s">
        <v>35</v>
      </c>
    </row>
    <row r="1669" ht="12">
      <c r="A1669" t="s">
        <v>45</v>
      </c>
    </row>
    <row r="1670" ht="12">
      <c r="A1670" t="s">
        <v>57</v>
      </c>
    </row>
    <row r="1671" ht="12">
      <c r="A1671" t="s">
        <v>33</v>
      </c>
    </row>
    <row r="1672" ht="12">
      <c r="A1672" t="s">
        <v>34</v>
      </c>
    </row>
    <row r="1673" ht="12">
      <c r="A1673" t="s">
        <v>35</v>
      </c>
    </row>
    <row r="1674" ht="12">
      <c r="A1674" t="s">
        <v>46</v>
      </c>
    </row>
    <row r="1675" ht="12">
      <c r="A1675" t="s">
        <v>47</v>
      </c>
    </row>
    <row r="1676" ht="12">
      <c r="A1676" t="s">
        <v>48</v>
      </c>
    </row>
    <row r="1677" ht="12">
      <c r="A1677" t="s">
        <v>57</v>
      </c>
    </row>
    <row r="1678" ht="12">
      <c r="A1678" t="s">
        <v>33</v>
      </c>
    </row>
    <row r="1679" ht="12">
      <c r="A1679" t="s">
        <v>34</v>
      </c>
    </row>
    <row r="1680" ht="12">
      <c r="A1680" t="s">
        <v>35</v>
      </c>
    </row>
    <row r="1681" ht="12">
      <c r="A1681" t="s">
        <v>41</v>
      </c>
    </row>
    <row r="1682" ht="12">
      <c r="A1682" t="s">
        <v>57</v>
      </c>
    </row>
    <row r="1683" ht="12">
      <c r="A1683" t="s">
        <v>33</v>
      </c>
    </row>
    <row r="1684" ht="12">
      <c r="A1684" t="s">
        <v>34</v>
      </c>
    </row>
    <row r="1685" ht="12">
      <c r="A1685" t="s">
        <v>35</v>
      </c>
    </row>
    <row r="1686" ht="12">
      <c r="A1686" t="s">
        <v>42</v>
      </c>
    </row>
    <row r="1687" ht="12">
      <c r="A1687" t="s">
        <v>57</v>
      </c>
    </row>
    <row r="1688" ht="12">
      <c r="A1688" t="s">
        <v>33</v>
      </c>
    </row>
    <row r="1689" ht="12">
      <c r="A1689" t="s">
        <v>34</v>
      </c>
    </row>
    <row r="1690" ht="12">
      <c r="A1690" t="s">
        <v>35</v>
      </c>
    </row>
    <row r="1691" ht="12">
      <c r="A1691" t="s">
        <v>63</v>
      </c>
    </row>
    <row r="1692" ht="12">
      <c r="A1692" t="s">
        <v>64</v>
      </c>
    </row>
    <row r="1693" ht="12">
      <c r="A1693" t="s">
        <v>56</v>
      </c>
    </row>
    <row r="1694" ht="12">
      <c r="A1694" t="s">
        <v>65</v>
      </c>
    </row>
    <row r="1695" ht="12">
      <c r="A1695" t="s">
        <v>40</v>
      </c>
    </row>
    <row r="1696" ht="12">
      <c r="A1696" t="s">
        <v>67</v>
      </c>
    </row>
    <row r="1697" ht="12">
      <c r="A1697" t="s">
        <v>55</v>
      </c>
    </row>
    <row r="1698" ht="12">
      <c r="A1698" t="s">
        <v>57</v>
      </c>
    </row>
    <row r="1699" ht="12">
      <c r="A1699" t="s">
        <v>33</v>
      </c>
    </row>
    <row r="1700" ht="12">
      <c r="A1700" t="s">
        <v>34</v>
      </c>
    </row>
    <row r="1701" ht="12">
      <c r="A1701" t="s">
        <v>35</v>
      </c>
    </row>
    <row r="1702" ht="12">
      <c r="A1702" t="s">
        <v>99</v>
      </c>
    </row>
    <row r="1703" ht="12">
      <c r="A1703" t="s">
        <v>57</v>
      </c>
    </row>
    <row r="1704" ht="12">
      <c r="A1704" t="s">
        <v>33</v>
      </c>
    </row>
    <row r="1705" ht="12">
      <c r="A1705" t="s">
        <v>34</v>
      </c>
    </row>
    <row r="1706" ht="12">
      <c r="A1706" t="s">
        <v>35</v>
      </c>
    </row>
    <row r="1707" ht="12">
      <c r="A1707" t="s">
        <v>100</v>
      </c>
    </row>
    <row r="1708" ht="12">
      <c r="A1708" t="s">
        <v>57</v>
      </c>
    </row>
    <row r="1709" ht="12">
      <c r="A1709" t="s">
        <v>33</v>
      </c>
    </row>
    <row r="1710" ht="12">
      <c r="A1710" t="s">
        <v>34</v>
      </c>
    </row>
    <row r="1711" ht="12">
      <c r="A1711" t="s">
        <v>35</v>
      </c>
    </row>
    <row r="1712" ht="12">
      <c r="A1712" t="s">
        <v>54</v>
      </c>
    </row>
    <row r="1713" ht="12">
      <c r="A1713" t="s">
        <v>57</v>
      </c>
    </row>
    <row r="1714" ht="12">
      <c r="A1714" t="s">
        <v>33</v>
      </c>
    </row>
    <row r="1715" ht="12">
      <c r="A1715" t="s">
        <v>34</v>
      </c>
    </row>
    <row r="1716" ht="12">
      <c r="A1716" t="s">
        <v>35</v>
      </c>
    </row>
    <row r="1717" ht="12">
      <c r="A1717" t="s">
        <v>44</v>
      </c>
    </row>
    <row r="1718" ht="12">
      <c r="A1718" t="s">
        <v>57</v>
      </c>
    </row>
    <row r="1719" ht="12">
      <c r="A1719" t="s">
        <v>33</v>
      </c>
    </row>
    <row r="1720" ht="12">
      <c r="A1720" t="s">
        <v>34</v>
      </c>
    </row>
    <row r="1721" ht="12">
      <c r="A1721" t="s">
        <v>35</v>
      </c>
    </row>
    <row r="1722" ht="12">
      <c r="A1722" t="s">
        <v>45</v>
      </c>
    </row>
    <row r="1723" ht="12">
      <c r="A1723" t="s">
        <v>57</v>
      </c>
    </row>
    <row r="1724" ht="12">
      <c r="A1724" t="s">
        <v>33</v>
      </c>
    </row>
    <row r="1725" ht="12">
      <c r="A1725" t="s">
        <v>34</v>
      </c>
    </row>
    <row r="1726" ht="12">
      <c r="A1726" t="s">
        <v>35</v>
      </c>
    </row>
    <row r="1727" ht="12">
      <c r="A1727" t="s">
        <v>46</v>
      </c>
    </row>
    <row r="1728" ht="12">
      <c r="A1728" t="s">
        <v>47</v>
      </c>
    </row>
    <row r="1729" ht="12">
      <c r="A1729" t="s">
        <v>48</v>
      </c>
    </row>
    <row r="1730" ht="12">
      <c r="A1730" t="s">
        <v>57</v>
      </c>
    </row>
    <row r="1731" ht="12">
      <c r="A1731" t="s">
        <v>33</v>
      </c>
    </row>
    <row r="1732" ht="12">
      <c r="A1732" t="s">
        <v>34</v>
      </c>
    </row>
    <row r="1733" ht="12">
      <c r="A1733" t="s">
        <v>35</v>
      </c>
    </row>
    <row r="1734" ht="12">
      <c r="A1734" t="s">
        <v>41</v>
      </c>
    </row>
    <row r="1735" ht="12">
      <c r="A1735" t="s">
        <v>57</v>
      </c>
    </row>
    <row r="1736" ht="12">
      <c r="A1736" t="s">
        <v>33</v>
      </c>
    </row>
    <row r="1737" ht="12">
      <c r="A1737" t="s">
        <v>34</v>
      </c>
    </row>
    <row r="1738" ht="12">
      <c r="A1738" t="s">
        <v>35</v>
      </c>
    </row>
    <row r="1739" ht="12">
      <c r="A1739" t="s">
        <v>42</v>
      </c>
    </row>
    <row r="1740" ht="12">
      <c r="A1740" t="s">
        <v>57</v>
      </c>
    </row>
    <row r="1741" ht="12">
      <c r="A1741" t="s">
        <v>33</v>
      </c>
    </row>
    <row r="1742" ht="12">
      <c r="A1742" t="s">
        <v>34</v>
      </c>
    </row>
    <row r="1743" ht="12">
      <c r="A1743" t="s">
        <v>35</v>
      </c>
    </row>
    <row r="1744" ht="12">
      <c r="A1744" t="s">
        <v>63</v>
      </c>
    </row>
    <row r="1745" ht="12">
      <c r="A1745" t="s">
        <v>64</v>
      </c>
    </row>
    <row r="1746" ht="12">
      <c r="A1746" t="s">
        <v>56</v>
      </c>
    </row>
    <row r="1747" ht="12">
      <c r="A1747" t="s">
        <v>65</v>
      </c>
    </row>
    <row r="1748" ht="12">
      <c r="A1748" t="s">
        <v>118</v>
      </c>
    </row>
    <row r="1749" ht="12">
      <c r="A1749" t="s">
        <v>67</v>
      </c>
    </row>
    <row r="1750" ht="12">
      <c r="A1750" t="s">
        <v>55</v>
      </c>
    </row>
    <row r="1751" ht="12">
      <c r="A1751" t="s">
        <v>57</v>
      </c>
    </row>
    <row r="1752" ht="12">
      <c r="A1752" t="s">
        <v>33</v>
      </c>
    </row>
    <row r="1753" ht="12">
      <c r="A1753" t="s">
        <v>34</v>
      </c>
    </row>
    <row r="1754" ht="12">
      <c r="A1754" t="s">
        <v>35</v>
      </c>
    </row>
    <row r="1755" ht="12">
      <c r="A1755" t="s">
        <v>99</v>
      </c>
    </row>
    <row r="1756" ht="12">
      <c r="A1756" t="s">
        <v>57</v>
      </c>
    </row>
    <row r="1757" ht="12">
      <c r="A1757" t="s">
        <v>33</v>
      </c>
    </row>
    <row r="1758" ht="12">
      <c r="A1758" t="s">
        <v>34</v>
      </c>
    </row>
    <row r="1759" ht="12">
      <c r="A1759" t="s">
        <v>35</v>
      </c>
    </row>
    <row r="1760" ht="12">
      <c r="A1760" t="s">
        <v>100</v>
      </c>
    </row>
    <row r="1761" ht="12">
      <c r="A1761" t="s">
        <v>57</v>
      </c>
    </row>
    <row r="1762" ht="12">
      <c r="A1762" t="s">
        <v>33</v>
      </c>
    </row>
    <row r="1763" ht="12">
      <c r="A1763" t="s">
        <v>34</v>
      </c>
    </row>
    <row r="1764" ht="12">
      <c r="A1764" t="s">
        <v>35</v>
      </c>
    </row>
    <row r="1765" ht="12">
      <c r="A1765" t="s">
        <v>54</v>
      </c>
    </row>
    <row r="1766" ht="12">
      <c r="A1766" t="s">
        <v>57</v>
      </c>
    </row>
    <row r="1767" ht="12">
      <c r="A1767" t="s">
        <v>33</v>
      </c>
    </row>
    <row r="1768" ht="12">
      <c r="A1768" t="s">
        <v>34</v>
      </c>
    </row>
    <row r="1769" ht="12">
      <c r="A1769" t="s">
        <v>35</v>
      </c>
    </row>
    <row r="1770" ht="12">
      <c r="A1770" t="s">
        <v>44</v>
      </c>
    </row>
    <row r="1771" ht="12">
      <c r="A1771" t="s">
        <v>57</v>
      </c>
    </row>
    <row r="1772" ht="12">
      <c r="A1772" t="s">
        <v>33</v>
      </c>
    </row>
    <row r="1773" ht="12">
      <c r="A1773" t="s">
        <v>34</v>
      </c>
    </row>
    <row r="1774" ht="12">
      <c r="A1774" t="s">
        <v>35</v>
      </c>
    </row>
    <row r="1775" ht="12">
      <c r="A1775" t="s">
        <v>45</v>
      </c>
    </row>
    <row r="1776" ht="12">
      <c r="A1776" t="s">
        <v>57</v>
      </c>
    </row>
    <row r="1777" ht="12">
      <c r="A1777" t="s">
        <v>33</v>
      </c>
    </row>
    <row r="1778" ht="12">
      <c r="A1778" t="s">
        <v>34</v>
      </c>
    </row>
    <row r="1779" ht="12">
      <c r="A1779" t="s">
        <v>35</v>
      </c>
    </row>
    <row r="1780" ht="12">
      <c r="A1780" t="s">
        <v>46</v>
      </c>
    </row>
    <row r="1781" ht="12">
      <c r="A1781" t="s">
        <v>47</v>
      </c>
    </row>
    <row r="1782" ht="12">
      <c r="A1782" t="s">
        <v>48</v>
      </c>
    </row>
    <row r="1783" ht="12">
      <c r="A1783" t="s">
        <v>57</v>
      </c>
    </row>
    <row r="1784" ht="12">
      <c r="A1784" t="s">
        <v>33</v>
      </c>
    </row>
    <row r="1785" ht="12">
      <c r="A1785" t="s">
        <v>34</v>
      </c>
    </row>
    <row r="1786" ht="12">
      <c r="A1786" t="s">
        <v>35</v>
      </c>
    </row>
    <row r="1787" ht="12">
      <c r="A1787" t="s">
        <v>41</v>
      </c>
    </row>
    <row r="1788" ht="12">
      <c r="A1788" t="s">
        <v>57</v>
      </c>
    </row>
    <row r="1789" ht="12">
      <c r="A1789" t="s">
        <v>33</v>
      </c>
    </row>
    <row r="1790" ht="12">
      <c r="A1790" t="s">
        <v>34</v>
      </c>
    </row>
    <row r="1791" ht="12">
      <c r="A1791" t="s">
        <v>35</v>
      </c>
    </row>
    <row r="1792" ht="12">
      <c r="A1792" t="s">
        <v>42</v>
      </c>
    </row>
    <row r="1793" ht="12">
      <c r="A1793" t="s">
        <v>57</v>
      </c>
    </row>
    <row r="1794" ht="12">
      <c r="A1794" t="s">
        <v>33</v>
      </c>
    </row>
    <row r="1795" ht="12">
      <c r="A1795" t="s">
        <v>34</v>
      </c>
    </row>
    <row r="1796" ht="12">
      <c r="A1796" t="s">
        <v>35</v>
      </c>
    </row>
    <row r="1797" ht="12">
      <c r="A1797" t="s">
        <v>63</v>
      </c>
    </row>
    <row r="1798" ht="12">
      <c r="A1798" t="s">
        <v>64</v>
      </c>
    </row>
    <row r="1799" ht="12">
      <c r="A1799" t="s">
        <v>56</v>
      </c>
    </row>
    <row r="1800" ht="12">
      <c r="A1800" t="s">
        <v>65</v>
      </c>
    </row>
    <row r="1801" ht="12">
      <c r="A1801" t="s">
        <v>119</v>
      </c>
    </row>
    <row r="1802" ht="12">
      <c r="A1802" t="s">
        <v>67</v>
      </c>
    </row>
    <row r="1803" ht="12">
      <c r="A1803" t="s">
        <v>55</v>
      </c>
    </row>
    <row r="1804" ht="12">
      <c r="A1804" t="s">
        <v>57</v>
      </c>
    </row>
    <row r="1805" ht="12">
      <c r="A1805" t="s">
        <v>33</v>
      </c>
    </row>
    <row r="1806" ht="12">
      <c r="A1806" t="s">
        <v>34</v>
      </c>
    </row>
    <row r="1807" ht="12">
      <c r="A1807" t="s">
        <v>35</v>
      </c>
    </row>
    <row r="1808" ht="12">
      <c r="A1808" t="s">
        <v>99</v>
      </c>
    </row>
    <row r="1809" ht="12">
      <c r="A1809" t="s">
        <v>57</v>
      </c>
    </row>
    <row r="1810" ht="12">
      <c r="A1810" t="s">
        <v>33</v>
      </c>
    </row>
    <row r="1811" ht="12">
      <c r="A1811" t="s">
        <v>34</v>
      </c>
    </row>
    <row r="1812" ht="12">
      <c r="A1812" t="s">
        <v>35</v>
      </c>
    </row>
    <row r="1813" ht="12">
      <c r="A1813" t="s">
        <v>100</v>
      </c>
    </row>
    <row r="1814" ht="12">
      <c r="A1814" t="s">
        <v>57</v>
      </c>
    </row>
    <row r="1815" ht="12">
      <c r="A1815" t="s">
        <v>33</v>
      </c>
    </row>
    <row r="1816" ht="12">
      <c r="A1816" t="s">
        <v>34</v>
      </c>
    </row>
    <row r="1817" ht="12">
      <c r="A1817" t="s">
        <v>35</v>
      </c>
    </row>
    <row r="1818" ht="12">
      <c r="A1818" t="s">
        <v>54</v>
      </c>
    </row>
    <row r="1819" ht="12">
      <c r="A1819" t="s">
        <v>57</v>
      </c>
    </row>
    <row r="1820" ht="12">
      <c r="A1820" t="s">
        <v>33</v>
      </c>
    </row>
    <row r="1821" ht="12">
      <c r="A1821" t="s">
        <v>34</v>
      </c>
    </row>
    <row r="1822" ht="12">
      <c r="A1822" t="s">
        <v>35</v>
      </c>
    </row>
    <row r="1823" ht="12">
      <c r="A1823" t="s">
        <v>44</v>
      </c>
    </row>
    <row r="1824" ht="12">
      <c r="A1824" t="s">
        <v>57</v>
      </c>
    </row>
    <row r="1825" ht="12">
      <c r="A1825" t="s">
        <v>33</v>
      </c>
    </row>
    <row r="1826" ht="12">
      <c r="A1826" t="s">
        <v>34</v>
      </c>
    </row>
    <row r="1827" ht="12">
      <c r="A1827" t="s">
        <v>35</v>
      </c>
    </row>
    <row r="1828" ht="12">
      <c r="A1828" t="s">
        <v>45</v>
      </c>
    </row>
    <row r="1829" ht="12">
      <c r="A1829" t="s">
        <v>57</v>
      </c>
    </row>
    <row r="1830" ht="12">
      <c r="A1830" t="s">
        <v>33</v>
      </c>
    </row>
    <row r="1831" ht="12">
      <c r="A1831" t="s">
        <v>34</v>
      </c>
    </row>
    <row r="1832" ht="12">
      <c r="A1832" t="s">
        <v>35</v>
      </c>
    </row>
    <row r="1833" ht="12">
      <c r="A1833" t="s">
        <v>46</v>
      </c>
    </row>
    <row r="1834" ht="12">
      <c r="A1834" t="s">
        <v>47</v>
      </c>
    </row>
    <row r="1835" ht="12">
      <c r="A1835" t="s">
        <v>48</v>
      </c>
    </row>
    <row r="1836" ht="12">
      <c r="A1836" t="s">
        <v>57</v>
      </c>
    </row>
    <row r="1837" ht="12">
      <c r="A1837" t="s">
        <v>33</v>
      </c>
    </row>
    <row r="1838" ht="12">
      <c r="A1838" t="s">
        <v>34</v>
      </c>
    </row>
    <row r="1839" ht="12">
      <c r="A1839" t="s">
        <v>35</v>
      </c>
    </row>
    <row r="1840" ht="12">
      <c r="A1840" t="s">
        <v>41</v>
      </c>
    </row>
    <row r="1841" ht="12">
      <c r="A1841" t="s">
        <v>57</v>
      </c>
    </row>
    <row r="1842" ht="12">
      <c r="A1842" t="s">
        <v>33</v>
      </c>
    </row>
    <row r="1843" ht="12">
      <c r="A1843" t="s">
        <v>34</v>
      </c>
    </row>
    <row r="1844" ht="12">
      <c r="A1844" t="s">
        <v>35</v>
      </c>
    </row>
    <row r="1845" ht="12">
      <c r="A1845" t="s">
        <v>42</v>
      </c>
    </row>
    <row r="1846" ht="12">
      <c r="A1846" t="s">
        <v>57</v>
      </c>
    </row>
    <row r="1847" ht="12">
      <c r="A1847" t="s">
        <v>33</v>
      </c>
    </row>
    <row r="1848" ht="12">
      <c r="A1848" t="s">
        <v>34</v>
      </c>
    </row>
    <row r="1849" ht="12">
      <c r="A1849" t="s">
        <v>35</v>
      </c>
    </row>
    <row r="1850" ht="12">
      <c r="A1850" t="s">
        <v>63</v>
      </c>
    </row>
    <row r="1851" ht="12">
      <c r="A1851" t="s">
        <v>64</v>
      </c>
    </row>
    <row r="1852" ht="12">
      <c r="A1852" t="s">
        <v>56</v>
      </c>
    </row>
    <row r="1853" ht="12">
      <c r="A1853" t="s">
        <v>65</v>
      </c>
    </row>
    <row r="1854" ht="12">
      <c r="A1854" t="s">
        <v>120</v>
      </c>
    </row>
    <row r="1855" ht="12">
      <c r="A1855" t="s">
        <v>67</v>
      </c>
    </row>
    <row r="1856" ht="12">
      <c r="A1856" t="s">
        <v>55</v>
      </c>
    </row>
    <row r="1857" ht="12">
      <c r="A1857" t="s">
        <v>57</v>
      </c>
    </row>
    <row r="1858" ht="12">
      <c r="A1858" t="s">
        <v>33</v>
      </c>
    </row>
    <row r="1859" ht="12">
      <c r="A1859" t="s">
        <v>34</v>
      </c>
    </row>
    <row r="1860" ht="12">
      <c r="A1860" t="s">
        <v>35</v>
      </c>
    </row>
    <row r="1861" ht="12">
      <c r="A1861" t="s">
        <v>99</v>
      </c>
    </row>
    <row r="1862" ht="12">
      <c r="A1862" t="s">
        <v>57</v>
      </c>
    </row>
    <row r="1863" ht="12">
      <c r="A1863" t="s">
        <v>33</v>
      </c>
    </row>
    <row r="1864" ht="12">
      <c r="A1864" t="s">
        <v>34</v>
      </c>
    </row>
    <row r="1865" ht="12">
      <c r="A1865" t="s">
        <v>35</v>
      </c>
    </row>
    <row r="1866" ht="12">
      <c r="A1866" t="s">
        <v>100</v>
      </c>
    </row>
    <row r="1867" ht="12">
      <c r="A1867" t="s">
        <v>57</v>
      </c>
    </row>
    <row r="1868" ht="12">
      <c r="A1868" t="s">
        <v>33</v>
      </c>
    </row>
    <row r="1869" ht="12">
      <c r="A1869" t="s">
        <v>34</v>
      </c>
    </row>
    <row r="1870" ht="12">
      <c r="A1870" t="s">
        <v>35</v>
      </c>
    </row>
    <row r="1871" ht="12">
      <c r="A1871" t="s">
        <v>54</v>
      </c>
    </row>
    <row r="1872" ht="12">
      <c r="A1872" t="s">
        <v>57</v>
      </c>
    </row>
    <row r="1873" ht="12">
      <c r="A1873" t="s">
        <v>33</v>
      </c>
    </row>
    <row r="1874" ht="12">
      <c r="A1874" t="s">
        <v>34</v>
      </c>
    </row>
    <row r="1875" ht="12">
      <c r="A1875" t="s">
        <v>35</v>
      </c>
    </row>
    <row r="1876" ht="12">
      <c r="A1876" t="s">
        <v>44</v>
      </c>
    </row>
    <row r="1877" ht="12">
      <c r="A1877" t="s">
        <v>57</v>
      </c>
    </row>
    <row r="1878" ht="12">
      <c r="A1878" t="s">
        <v>33</v>
      </c>
    </row>
    <row r="1879" ht="12">
      <c r="A1879" t="s">
        <v>34</v>
      </c>
    </row>
    <row r="1880" ht="12">
      <c r="A1880" t="s">
        <v>35</v>
      </c>
    </row>
    <row r="1881" ht="12">
      <c r="A1881" t="s">
        <v>45</v>
      </c>
    </row>
    <row r="1882" ht="12">
      <c r="A1882" t="s">
        <v>57</v>
      </c>
    </row>
    <row r="1883" ht="12">
      <c r="A1883" t="s">
        <v>33</v>
      </c>
    </row>
    <row r="1884" ht="12">
      <c r="A1884" t="s">
        <v>34</v>
      </c>
    </row>
    <row r="1885" ht="12">
      <c r="A1885" t="s">
        <v>35</v>
      </c>
    </row>
    <row r="1886" ht="12">
      <c r="A1886" t="s">
        <v>46</v>
      </c>
    </row>
    <row r="1887" ht="12">
      <c r="A1887" t="s">
        <v>47</v>
      </c>
    </row>
    <row r="1888" ht="12">
      <c r="A1888" t="s">
        <v>48</v>
      </c>
    </row>
    <row r="1889" ht="12">
      <c r="A1889" t="s">
        <v>57</v>
      </c>
    </row>
    <row r="1890" ht="12">
      <c r="A1890" t="s">
        <v>33</v>
      </c>
    </row>
    <row r="1891" ht="12">
      <c r="A1891" t="s">
        <v>34</v>
      </c>
    </row>
    <row r="1892" ht="12">
      <c r="A1892" t="s">
        <v>35</v>
      </c>
    </row>
    <row r="1893" ht="12">
      <c r="A1893" t="s">
        <v>41</v>
      </c>
    </row>
    <row r="1894" ht="12">
      <c r="A1894" t="s">
        <v>57</v>
      </c>
    </row>
    <row r="1895" ht="12">
      <c r="A1895" t="s">
        <v>33</v>
      </c>
    </row>
    <row r="1896" ht="12">
      <c r="A1896" t="s">
        <v>34</v>
      </c>
    </row>
    <row r="1897" ht="12">
      <c r="A1897" t="s">
        <v>35</v>
      </c>
    </row>
    <row r="1898" ht="12">
      <c r="A1898" t="s">
        <v>42</v>
      </c>
    </row>
    <row r="1899" ht="12">
      <c r="A1899" t="s">
        <v>57</v>
      </c>
    </row>
    <row r="1900" ht="12">
      <c r="A1900" t="s">
        <v>33</v>
      </c>
    </row>
    <row r="1901" ht="12">
      <c r="A1901" t="s">
        <v>34</v>
      </c>
    </row>
    <row r="1902" ht="12">
      <c r="A1902" t="s">
        <v>35</v>
      </c>
    </row>
    <row r="1903" ht="12">
      <c r="A1903" t="s">
        <v>63</v>
      </c>
    </row>
    <row r="1904" ht="12">
      <c r="A1904" t="s">
        <v>64</v>
      </c>
    </row>
    <row r="1905" ht="12">
      <c r="A1905" t="s">
        <v>56</v>
      </c>
    </row>
    <row r="1906" ht="12">
      <c r="A1906" t="s">
        <v>65</v>
      </c>
    </row>
    <row r="1907" ht="12">
      <c r="A1907" t="s">
        <v>121</v>
      </c>
    </row>
    <row r="1908" ht="12">
      <c r="A1908" t="s">
        <v>122</v>
      </c>
    </row>
    <row r="1909" ht="12">
      <c r="A1909" t="s">
        <v>124</v>
      </c>
    </row>
    <row r="1910" ht="12">
      <c r="A1910" t="s">
        <v>125</v>
      </c>
    </row>
    <row r="1911" ht="12">
      <c r="A1911" t="s">
        <v>126</v>
      </c>
    </row>
    <row r="1912" ht="12">
      <c r="A1912" t="s">
        <v>127</v>
      </c>
    </row>
    <row r="1913" ht="12">
      <c r="A1913" t="s">
        <v>73</v>
      </c>
    </row>
    <row r="1914" ht="12">
      <c r="A1914" t="s">
        <v>74</v>
      </c>
    </row>
    <row r="1915" ht="12">
      <c r="A1915" t="s">
        <v>65</v>
      </c>
    </row>
    <row r="1916" ht="12">
      <c r="A1916" t="s">
        <v>85</v>
      </c>
    </row>
    <row r="1917" ht="12">
      <c r="A1917" t="s">
        <v>127</v>
      </c>
    </row>
    <row r="1918" ht="12">
      <c r="A1918" t="s">
        <v>73</v>
      </c>
    </row>
    <row r="1919" ht="12">
      <c r="A1919" t="s">
        <v>74</v>
      </c>
    </row>
    <row r="1920" ht="12">
      <c r="A1920" t="s">
        <v>65</v>
      </c>
    </row>
    <row r="1921" ht="12">
      <c r="A1921" t="s">
        <v>9</v>
      </c>
    </row>
    <row r="1922" ht="12">
      <c r="A1922" t="s">
        <v>127</v>
      </c>
    </row>
    <row r="1923" ht="12">
      <c r="A1923" t="s">
        <v>73</v>
      </c>
    </row>
    <row r="1924" ht="12">
      <c r="A1924" t="s">
        <v>74</v>
      </c>
    </row>
    <row r="1925" ht="12">
      <c r="A1925" t="s">
        <v>65</v>
      </c>
    </row>
    <row r="1926" ht="12">
      <c r="A1926" t="s">
        <v>121</v>
      </c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M24"/>
  <sheetViews>
    <sheetView tabSelected="1" workbookViewId="0" topLeftCell="A1">
      <selection activeCell="AE20" sqref="AE20"/>
    </sheetView>
  </sheetViews>
  <sheetFormatPr defaultColWidth="9.00390625" defaultRowHeight="12"/>
  <cols>
    <col min="1" max="4" width="7.875" style="0" customWidth="1"/>
    <col min="5" max="7" width="7.875" style="0" hidden="1" customWidth="1"/>
    <col min="8" max="10" width="7.875" style="0" customWidth="1"/>
    <col min="11" max="18" width="7.875" style="0" hidden="1" customWidth="1"/>
    <col min="19" max="22" width="7.875" style="0" customWidth="1"/>
    <col min="23" max="30" width="7.875" style="0" hidden="1" customWidth="1"/>
    <col min="31" max="34" width="7.875" style="0" customWidth="1"/>
    <col min="35" max="42" width="7.875" style="0" hidden="1" customWidth="1"/>
    <col min="43" max="46" width="7.875" style="0" customWidth="1"/>
    <col min="47" max="54" width="7.875" style="0" hidden="1" customWidth="1"/>
    <col min="55" max="58" width="7.875" style="0" customWidth="1"/>
    <col min="59" max="66" width="7.875" style="0" hidden="1" customWidth="1"/>
    <col min="67" max="70" width="7.875" style="0" customWidth="1"/>
    <col min="71" max="78" width="7.875" style="0" hidden="1" customWidth="1"/>
    <col min="79" max="82" width="7.875" style="0" customWidth="1"/>
    <col min="83" max="90" width="7.875" style="0" hidden="1" customWidth="1"/>
    <col min="91" max="94" width="7.875" style="0" customWidth="1"/>
    <col min="95" max="102" width="7.875" style="0" hidden="1" customWidth="1"/>
    <col min="103" max="106" width="7.875" style="0" customWidth="1"/>
    <col min="107" max="114" width="7.875" style="0" hidden="1" customWidth="1"/>
    <col min="115" max="118" width="7.875" style="0" customWidth="1"/>
    <col min="119" max="126" width="7.875" style="0" hidden="1" customWidth="1"/>
    <col min="127" max="130" width="7.875" style="0" customWidth="1"/>
    <col min="131" max="138" width="7.875" style="0" hidden="1" customWidth="1"/>
    <col min="139" max="142" width="7.875" style="0" customWidth="1"/>
    <col min="143" max="150" width="7.875" style="0" hidden="1" customWidth="1"/>
    <col min="151" max="154" width="7.875" style="0" customWidth="1"/>
    <col min="155" max="162" width="7.875" style="0" hidden="1" customWidth="1"/>
    <col min="163" max="166" width="7.875" style="0" customWidth="1"/>
    <col min="167" max="174" width="7.875" style="0" hidden="1" customWidth="1"/>
    <col min="175" max="178" width="7.875" style="0" customWidth="1"/>
    <col min="179" max="186" width="7.875" style="0" hidden="1" customWidth="1"/>
    <col min="187" max="190" width="7.875" style="0" customWidth="1"/>
    <col min="191" max="198" width="7.875" style="0" hidden="1" customWidth="1"/>
    <col min="199" max="202" width="7.875" style="0" customWidth="1"/>
    <col min="203" max="210" width="7.875" style="0" hidden="1" customWidth="1"/>
    <col min="211" max="214" width="7.875" style="0" customWidth="1"/>
    <col min="215" max="222" width="7.875" style="0" hidden="1" customWidth="1"/>
    <col min="223" max="226" width="7.875" style="0" customWidth="1"/>
    <col min="227" max="234" width="7.875" style="0" hidden="1" customWidth="1"/>
    <col min="235" max="238" width="7.875" style="0" customWidth="1"/>
    <col min="239" max="246" width="7.875" style="0" hidden="1" customWidth="1"/>
    <col min="247" max="16384" width="7.875" style="0" customWidth="1"/>
  </cols>
  <sheetData>
    <row r="1" spans="1:247" s="52" customFormat="1" ht="12">
      <c r="A1" s="13" t="s">
        <v>129</v>
      </c>
      <c r="B1" s="50"/>
      <c r="C1" s="50"/>
      <c r="D1" s="50"/>
      <c r="E1" s="51" t="s">
        <v>131</v>
      </c>
      <c r="F1" s="50" t="s">
        <v>132</v>
      </c>
      <c r="G1" s="51" t="s">
        <v>133</v>
      </c>
      <c r="H1" s="48" t="s">
        <v>128</v>
      </c>
      <c r="I1" s="50"/>
      <c r="J1" s="50"/>
      <c r="K1" s="51" t="s">
        <v>131</v>
      </c>
      <c r="L1" s="50" t="s">
        <v>132</v>
      </c>
      <c r="M1" s="51" t="s">
        <v>133</v>
      </c>
      <c r="N1" s="49" t="s">
        <v>134</v>
      </c>
      <c r="O1" s="49" t="s">
        <v>135</v>
      </c>
      <c r="P1" s="50" t="s">
        <v>58</v>
      </c>
      <c r="Q1" s="50" t="s">
        <v>136</v>
      </c>
      <c r="R1" s="52" t="s">
        <v>31</v>
      </c>
      <c r="S1" s="54" t="s">
        <v>138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19" ht="12">
      <c r="A2" t="s">
        <v>101</v>
      </c>
      <c r="B2">
        <v>70.95</v>
      </c>
      <c r="C2">
        <v>10.86</v>
      </c>
      <c r="D2">
        <v>-16.61</v>
      </c>
      <c r="E2" s="23">
        <f aca="true" t="shared" si="0" ref="E2:E18">SQRT(C2^2+D2^2)</f>
        <v>19.845193372703626</v>
      </c>
      <c r="F2" s="2">
        <f aca="true" t="shared" si="1" ref="F2:F18">ATAN2(C2,D2)</f>
        <v>-0.9917382785535593</v>
      </c>
      <c r="G2" s="5">
        <f aca="true" t="shared" si="2" ref="G2:G18">IF(DEGREES(F2)&lt;0,360+DEGREES(F2),DEGREES(F2))</f>
        <v>303.1775822573114</v>
      </c>
      <c r="H2" s="3">
        <v>70.7</v>
      </c>
      <c r="I2" s="2">
        <v>10.1</v>
      </c>
      <c r="J2" s="2">
        <v>-16.1</v>
      </c>
      <c r="K2" s="5">
        <f aca="true" t="shared" si="3" ref="K2:K18">SQRT(I2^2+J2^2)</f>
        <v>19.0057885919001</v>
      </c>
      <c r="L2" s="2">
        <f aca="true" t="shared" si="4" ref="L2:L18">ATAN2(I2,J2)</f>
        <v>-1.010523839560372</v>
      </c>
      <c r="M2" s="5">
        <f aca="true" t="shared" si="5" ref="M2:M18">IF(DEGREES(L2)&lt;0,360+DEGREES(L2),DEGREES(L2))</f>
        <v>302.10124889583557</v>
      </c>
      <c r="N2" s="17">
        <f aca="true" t="shared" si="6" ref="N2:N18">(($B2-H2)^2+($C2-I2)^2+($D2-J2)^2)^0.5</f>
        <v>0.9487887014504324</v>
      </c>
      <c r="O2" s="32">
        <f aca="true" t="shared" si="7" ref="O2:O18">H2-$B2</f>
        <v>-0.25</v>
      </c>
      <c r="P2" s="2">
        <f aca="true" t="shared" si="8" ref="P2:P18">(K2-$E2)</f>
        <v>-0.8394047808035268</v>
      </c>
      <c r="Q2" s="2">
        <f aca="true" t="shared" si="9" ref="Q2:Q12">M2-$G2</f>
        <v>-1.0763333614758608</v>
      </c>
      <c r="R2" s="2">
        <f aca="true" t="shared" si="10" ref="R2:R18">SQRT(($C2-I2)^2+($D2-J2)^2-P2^2)</f>
        <v>0.36482819787426096</v>
      </c>
      <c r="S2" s="41">
        <f aca="true" t="shared" si="11" ref="S2:S18">SQRT((($B2-H2)/(1*1))^2+(P2/(1*(1+(0.045*$E2))))^2+(R2/(1*(1+(0.015*$E2))))^2)</f>
        <v>0.5815140569944115</v>
      </c>
    </row>
    <row r="3" spans="1:19" ht="12">
      <c r="A3" t="s">
        <v>97</v>
      </c>
      <c r="B3">
        <v>27.68</v>
      </c>
      <c r="C3">
        <v>18.63</v>
      </c>
      <c r="D3">
        <v>-45.15</v>
      </c>
      <c r="E3" s="23">
        <f t="shared" si="0"/>
        <v>48.842598210987916</v>
      </c>
      <c r="F3" s="2">
        <f t="shared" si="1"/>
        <v>-1.1794542838977458</v>
      </c>
      <c r="G3" s="5">
        <f t="shared" si="2"/>
        <v>292.42224740403435</v>
      </c>
      <c r="H3" s="3">
        <v>23.8</v>
      </c>
      <c r="I3" s="2">
        <v>24.8999999999999</v>
      </c>
      <c r="J3" s="2">
        <v>-49.7</v>
      </c>
      <c r="K3" s="5">
        <f t="shared" si="3"/>
        <v>55.588667909925626</v>
      </c>
      <c r="L3" s="2">
        <f t="shared" si="4"/>
        <v>-1.1063442127383745</v>
      </c>
      <c r="M3" s="5">
        <f t="shared" si="5"/>
        <v>296.61114592136744</v>
      </c>
      <c r="N3" s="17">
        <f t="shared" si="6"/>
        <v>8.664283005534779</v>
      </c>
      <c r="O3" s="32">
        <f t="shared" si="7"/>
        <v>-3.879999999999999</v>
      </c>
      <c r="P3" s="2">
        <f t="shared" si="8"/>
        <v>6.74606969893771</v>
      </c>
      <c r="Q3" s="2">
        <f t="shared" si="9"/>
        <v>4.188898517333087</v>
      </c>
      <c r="R3" s="2">
        <f t="shared" si="10"/>
        <v>3.8086669081285214</v>
      </c>
      <c r="S3" s="41">
        <f t="shared" si="11"/>
        <v>4.933204527616622</v>
      </c>
    </row>
    <row r="4" spans="1:19" ht="12">
      <c r="A4" t="s">
        <v>102</v>
      </c>
      <c r="B4">
        <v>85.27</v>
      </c>
      <c r="C4">
        <v>-11.22</v>
      </c>
      <c r="D4">
        <v>-13.78</v>
      </c>
      <c r="E4" s="23">
        <f t="shared" si="0"/>
        <v>17.77010973517046</v>
      </c>
      <c r="F4" s="2">
        <f t="shared" si="1"/>
        <v>-2.25415016906308</v>
      </c>
      <c r="G4" s="5">
        <f t="shared" si="2"/>
        <v>230.84670892398452</v>
      </c>
      <c r="H4" s="3">
        <v>86.3</v>
      </c>
      <c r="I4" s="2">
        <v>-14.9999999999999</v>
      </c>
      <c r="J4" s="2">
        <v>-13.7</v>
      </c>
      <c r="K4" s="5">
        <f t="shared" si="3"/>
        <v>20.314772949752527</v>
      </c>
      <c r="L4" s="2">
        <f t="shared" si="4"/>
        <v>-2.401459716825603</v>
      </c>
      <c r="M4" s="5">
        <f t="shared" si="5"/>
        <v>222.40649355521114</v>
      </c>
      <c r="N4" s="17">
        <f t="shared" si="6"/>
        <v>3.918634966413591</v>
      </c>
      <c r="O4" s="32">
        <f t="shared" si="7"/>
        <v>1.0300000000000011</v>
      </c>
      <c r="P4" s="2">
        <f t="shared" si="8"/>
        <v>2.544663214582066</v>
      </c>
      <c r="Q4" s="2">
        <f t="shared" si="9"/>
        <v>-8.44021536877338</v>
      </c>
      <c r="R4" s="2">
        <f t="shared" si="10"/>
        <v>2.7963349449506416</v>
      </c>
      <c r="S4" s="41">
        <f t="shared" si="11"/>
        <v>2.816868340113143</v>
      </c>
    </row>
    <row r="5" spans="1:19" ht="12">
      <c r="A5" t="s">
        <v>38</v>
      </c>
      <c r="B5">
        <v>59.45</v>
      </c>
      <c r="C5">
        <v>-34.68</v>
      </c>
      <c r="D5">
        <v>-46.38</v>
      </c>
      <c r="E5" s="23">
        <f t="shared" si="0"/>
        <v>57.91206091998454</v>
      </c>
      <c r="F5" s="2">
        <f t="shared" si="1"/>
        <v>-2.2128469600202267</v>
      </c>
      <c r="G5" s="5">
        <f t="shared" si="2"/>
        <v>233.2132084824866</v>
      </c>
      <c r="H5" s="3">
        <v>58</v>
      </c>
      <c r="I5" s="2">
        <v>-38</v>
      </c>
      <c r="J5" s="2">
        <v>-37.9999999999999</v>
      </c>
      <c r="K5" s="5">
        <f t="shared" si="3"/>
        <v>53.74011537017754</v>
      </c>
      <c r="L5" s="2">
        <f t="shared" si="4"/>
        <v>-2.356194490192346</v>
      </c>
      <c r="M5" s="5">
        <f t="shared" si="5"/>
        <v>224.99999999999991</v>
      </c>
      <c r="N5" s="17">
        <f t="shared" si="6"/>
        <v>9.129583780217022</v>
      </c>
      <c r="O5" s="32">
        <f t="shared" si="7"/>
        <v>-1.4500000000000028</v>
      </c>
      <c r="P5" s="2">
        <f t="shared" si="8"/>
        <v>-4.171945549806999</v>
      </c>
      <c r="Q5" s="2">
        <f t="shared" si="9"/>
        <v>-8.213208482486692</v>
      </c>
      <c r="R5" s="2">
        <f t="shared" si="10"/>
        <v>7.990098267821698</v>
      </c>
      <c r="S5" s="41">
        <f t="shared" si="11"/>
        <v>4.660839210426401</v>
      </c>
    </row>
    <row r="6" spans="1:19" ht="12">
      <c r="A6" t="s">
        <v>103</v>
      </c>
      <c r="B6">
        <v>82.63</v>
      </c>
      <c r="C6">
        <v>-17.91</v>
      </c>
      <c r="D6">
        <v>16.18</v>
      </c>
      <c r="E6" s="23">
        <f t="shared" si="0"/>
        <v>24.136290104322164</v>
      </c>
      <c r="F6" s="2">
        <f t="shared" si="1"/>
        <v>2.406899012500334</v>
      </c>
      <c r="G6" s="5">
        <f t="shared" si="2"/>
        <v>137.9051551304747</v>
      </c>
      <c r="H6" s="3">
        <v>79.2</v>
      </c>
      <c r="I6" s="2">
        <v>-16</v>
      </c>
      <c r="J6" s="2">
        <v>16</v>
      </c>
      <c r="K6" s="5">
        <f t="shared" si="3"/>
        <v>22.627416997969522</v>
      </c>
      <c r="L6" s="2">
        <f t="shared" si="4"/>
        <v>2.356194490192345</v>
      </c>
      <c r="M6" s="5">
        <f t="shared" si="5"/>
        <v>135</v>
      </c>
      <c r="N6" s="17">
        <f t="shared" si="6"/>
        <v>3.930063612716714</v>
      </c>
      <c r="O6" s="32">
        <f t="shared" si="7"/>
        <v>-3.4299999999999926</v>
      </c>
      <c r="P6" s="2">
        <f t="shared" si="8"/>
        <v>-1.5088731063526417</v>
      </c>
      <c r="Q6" s="2">
        <f t="shared" si="9"/>
        <v>-2.9051551304746965</v>
      </c>
      <c r="R6" s="2">
        <f t="shared" si="10"/>
        <v>1.184821483990618</v>
      </c>
      <c r="S6" s="41">
        <f t="shared" si="11"/>
        <v>3.6117507571092404</v>
      </c>
    </row>
    <row r="7" spans="1:19" ht="12">
      <c r="A7" t="s">
        <v>98</v>
      </c>
      <c r="B7">
        <v>52.96</v>
      </c>
      <c r="C7">
        <v>-62.22</v>
      </c>
      <c r="D7">
        <v>24.29</v>
      </c>
      <c r="E7" s="23">
        <f t="shared" si="0"/>
        <v>66.79320698993274</v>
      </c>
      <c r="F7" s="2">
        <f t="shared" si="1"/>
        <v>2.769399029836397</v>
      </c>
      <c r="G7" s="5">
        <f t="shared" si="2"/>
        <v>158.67487619725028</v>
      </c>
      <c r="H7" s="3">
        <v>53.7</v>
      </c>
      <c r="I7" s="2">
        <v>-49</v>
      </c>
      <c r="J7" s="2">
        <v>24</v>
      </c>
      <c r="K7" s="5">
        <f t="shared" si="3"/>
        <v>54.56189146281496</v>
      </c>
      <c r="L7" s="2">
        <f t="shared" si="4"/>
        <v>2.6861415823388994</v>
      </c>
      <c r="M7" s="5">
        <f t="shared" si="5"/>
        <v>153.90457584261165</v>
      </c>
      <c r="N7" s="17">
        <f t="shared" si="6"/>
        <v>13.24387028024663</v>
      </c>
      <c r="O7" s="32">
        <f t="shared" si="7"/>
        <v>0.740000000000002</v>
      </c>
      <c r="P7" s="2">
        <f t="shared" si="8"/>
        <v>-12.23131552711778</v>
      </c>
      <c r="Q7" s="2">
        <f t="shared" si="9"/>
        <v>-4.7703003546386356</v>
      </c>
      <c r="R7" s="2">
        <f t="shared" si="10"/>
        <v>5.024681131782144</v>
      </c>
      <c r="S7" s="41">
        <f t="shared" si="11"/>
        <v>4.021348526982109</v>
      </c>
    </row>
    <row r="8" spans="1:19" ht="12">
      <c r="A8" t="s">
        <v>104</v>
      </c>
      <c r="B8">
        <v>94.74</v>
      </c>
      <c r="C8">
        <v>-4.38</v>
      </c>
      <c r="D8">
        <v>30.61</v>
      </c>
      <c r="E8" s="24">
        <f t="shared" si="0"/>
        <v>30.921780349779343</v>
      </c>
      <c r="F8" s="8">
        <f t="shared" si="1"/>
        <v>1.7129220573612303</v>
      </c>
      <c r="G8" s="7">
        <f t="shared" si="2"/>
        <v>98.1432045216644</v>
      </c>
      <c r="H8" s="6">
        <v>92.9</v>
      </c>
      <c r="I8" s="8">
        <v>-1.99999999999999</v>
      </c>
      <c r="J8" s="8">
        <v>26</v>
      </c>
      <c r="K8" s="7">
        <f t="shared" si="3"/>
        <v>26.076809620810597</v>
      </c>
      <c r="L8" s="8">
        <f t="shared" si="4"/>
        <v>1.6475682180646742</v>
      </c>
      <c r="M8" s="7">
        <f t="shared" si="5"/>
        <v>94.39870535499551</v>
      </c>
      <c r="N8" s="18">
        <f t="shared" si="6"/>
        <v>5.50473432601429</v>
      </c>
      <c r="O8" s="43">
        <f t="shared" si="7"/>
        <v>-1.8399999999999892</v>
      </c>
      <c r="P8" s="2">
        <f t="shared" si="8"/>
        <v>-4.844970728968747</v>
      </c>
      <c r="Q8" s="2">
        <f t="shared" si="9"/>
        <v>-3.744499166668888</v>
      </c>
      <c r="R8" s="2">
        <f t="shared" si="10"/>
        <v>1.855467228337944</v>
      </c>
      <c r="S8" s="41">
        <f t="shared" si="11"/>
        <v>3.016067547378952</v>
      </c>
    </row>
    <row r="9" spans="1:19" ht="12">
      <c r="A9" t="s">
        <v>17</v>
      </c>
      <c r="B9">
        <v>91.18</v>
      </c>
      <c r="C9">
        <v>-5.4</v>
      </c>
      <c r="D9">
        <v>89.21</v>
      </c>
      <c r="E9" s="24">
        <f t="shared" si="0"/>
        <v>89.3732851583738</v>
      </c>
      <c r="F9" s="8">
        <f t="shared" si="1"/>
        <v>1.6312538896893714</v>
      </c>
      <c r="G9" s="7">
        <f t="shared" si="2"/>
        <v>93.46396319350013</v>
      </c>
      <c r="H9" s="6">
        <v>91</v>
      </c>
      <c r="I9" s="8">
        <v>4.77612251667467E-15</v>
      </c>
      <c r="J9" s="8">
        <v>78</v>
      </c>
      <c r="K9" s="7">
        <f t="shared" si="3"/>
        <v>78</v>
      </c>
      <c r="L9" s="8">
        <f t="shared" si="4"/>
        <v>1.5707963267948966</v>
      </c>
      <c r="M9" s="7">
        <f t="shared" si="5"/>
        <v>90</v>
      </c>
      <c r="N9" s="18">
        <f t="shared" si="6"/>
        <v>12.444135164807554</v>
      </c>
      <c r="O9" s="43">
        <f t="shared" si="7"/>
        <v>-0.18000000000000682</v>
      </c>
      <c r="P9" s="2">
        <f t="shared" si="8"/>
        <v>-11.373285158373804</v>
      </c>
      <c r="Q9" s="2">
        <f t="shared" si="9"/>
        <v>-3.4639631935001347</v>
      </c>
      <c r="R9" s="2">
        <f t="shared" si="10"/>
        <v>5.047027313807018</v>
      </c>
      <c r="S9" s="41">
        <f t="shared" si="11"/>
        <v>3.1322933329085125</v>
      </c>
    </row>
    <row r="10" spans="1:19" ht="12">
      <c r="A10" t="s">
        <v>105</v>
      </c>
      <c r="B10">
        <v>77.71</v>
      </c>
      <c r="C10">
        <v>22.59</v>
      </c>
      <c r="D10">
        <v>21.91</v>
      </c>
      <c r="E10" s="25">
        <f t="shared" si="0"/>
        <v>31.469925325618426</v>
      </c>
      <c r="F10" s="21">
        <f t="shared" si="1"/>
        <v>0.7701184537476313</v>
      </c>
      <c r="G10" s="20">
        <f t="shared" si="2"/>
        <v>44.12453712488017</v>
      </c>
      <c r="H10" s="22">
        <v>75.2999999999999</v>
      </c>
      <c r="I10" s="21">
        <v>21</v>
      </c>
      <c r="J10" s="21">
        <v>23.9999999999999</v>
      </c>
      <c r="K10" s="20">
        <f t="shared" si="3"/>
        <v>31.890437438203872</v>
      </c>
      <c r="L10" s="21">
        <f t="shared" si="4"/>
        <v>0.85196632717327</v>
      </c>
      <c r="M10" s="20">
        <f t="shared" si="5"/>
        <v>48.81407483429024</v>
      </c>
      <c r="N10" s="22">
        <f t="shared" si="6"/>
        <v>3.5643091897308863</v>
      </c>
      <c r="O10" s="44">
        <f t="shared" si="7"/>
        <v>-2.410000000000096</v>
      </c>
      <c r="P10" s="2">
        <f t="shared" si="8"/>
        <v>0.4205121125854454</v>
      </c>
      <c r="Q10" s="2">
        <f t="shared" si="9"/>
        <v>4.689537709410068</v>
      </c>
      <c r="R10" s="2">
        <f t="shared" si="10"/>
        <v>2.5921746783672797</v>
      </c>
      <c r="S10" s="41">
        <f t="shared" si="11"/>
        <v>2.98986026310842</v>
      </c>
    </row>
    <row r="11" spans="1:19" ht="12">
      <c r="A11" t="s">
        <v>49</v>
      </c>
      <c r="B11">
        <v>49.4</v>
      </c>
      <c r="C11">
        <v>68.47</v>
      </c>
      <c r="D11">
        <v>41.86</v>
      </c>
      <c r="E11" s="23">
        <f t="shared" si="0"/>
        <v>80.2521058913721</v>
      </c>
      <c r="F11" s="2">
        <f t="shared" si="1"/>
        <v>0.5487325180121229</v>
      </c>
      <c r="G11" s="5">
        <f t="shared" si="2"/>
        <v>31.440057363681067</v>
      </c>
      <c r="H11" s="3">
        <v>53.7</v>
      </c>
      <c r="I11" s="2">
        <v>68</v>
      </c>
      <c r="J11" s="2">
        <v>39</v>
      </c>
      <c r="K11" s="5">
        <f t="shared" si="3"/>
        <v>78.39005038906404</v>
      </c>
      <c r="L11" s="2">
        <f t="shared" si="4"/>
        <v>0.5207283914070707</v>
      </c>
      <c r="M11" s="5">
        <f t="shared" si="5"/>
        <v>29.835539100261556</v>
      </c>
      <c r="N11" s="17">
        <f t="shared" si="6"/>
        <v>5.1856050755914715</v>
      </c>
      <c r="O11" s="32">
        <f t="shared" si="7"/>
        <v>4.300000000000004</v>
      </c>
      <c r="P11" s="2">
        <f t="shared" si="8"/>
        <v>-1.8620555023080527</v>
      </c>
      <c r="Q11" s="2">
        <f t="shared" si="9"/>
        <v>-1.6045182634195108</v>
      </c>
      <c r="R11" s="2">
        <f t="shared" si="10"/>
        <v>2.2210919175766457</v>
      </c>
      <c r="S11" s="41">
        <f t="shared" si="11"/>
        <v>4.434954885025939</v>
      </c>
    </row>
    <row r="12" spans="1:19" ht="12">
      <c r="A12" t="s">
        <v>106</v>
      </c>
      <c r="B12">
        <v>79.27</v>
      </c>
      <c r="C12">
        <v>26.43</v>
      </c>
      <c r="D12">
        <v>-3.38</v>
      </c>
      <c r="E12" s="23">
        <f t="shared" si="0"/>
        <v>26.64524910748631</v>
      </c>
      <c r="F12" s="2">
        <f t="shared" si="1"/>
        <v>-0.12719457354536481</v>
      </c>
      <c r="G12" s="5">
        <f t="shared" si="2"/>
        <v>352.71228775888426</v>
      </c>
      <c r="H12" s="3">
        <v>77.6</v>
      </c>
      <c r="I12" s="2">
        <v>23.9999999999999</v>
      </c>
      <c r="J12" s="2">
        <v>3</v>
      </c>
      <c r="K12" s="5">
        <f t="shared" si="3"/>
        <v>24.18677324489555</v>
      </c>
      <c r="L12" s="2">
        <f t="shared" si="4"/>
        <v>0.12435499454676195</v>
      </c>
      <c r="M12" s="5">
        <f t="shared" si="5"/>
        <v>7.125016348901827</v>
      </c>
      <c r="N12" s="17">
        <f t="shared" si="6"/>
        <v>7.0283853053173235</v>
      </c>
      <c r="O12" s="32">
        <f t="shared" si="7"/>
        <v>-1.6700000000000017</v>
      </c>
      <c r="P12" s="2">
        <f t="shared" si="8"/>
        <v>-2.4584758625907597</v>
      </c>
      <c r="Q12" s="2">
        <f t="shared" si="9"/>
        <v>-345.5872714099824</v>
      </c>
      <c r="R12" s="2">
        <f t="shared" si="10"/>
        <v>6.3690812864226425</v>
      </c>
      <c r="S12" s="41">
        <f t="shared" si="11"/>
        <v>4.974415270554799</v>
      </c>
    </row>
    <row r="13" spans="1:19" ht="12">
      <c r="A13" t="s">
        <v>50</v>
      </c>
      <c r="B13">
        <v>50.64</v>
      </c>
      <c r="C13">
        <v>73.3</v>
      </c>
      <c r="D13">
        <v>-0.6</v>
      </c>
      <c r="E13" s="23">
        <f t="shared" si="0"/>
        <v>73.30245562053156</v>
      </c>
      <c r="F13" s="2">
        <f t="shared" si="1"/>
        <v>-0.008185356069977459</v>
      </c>
      <c r="G13" s="5">
        <f t="shared" si="2"/>
        <v>359.5310136433785</v>
      </c>
      <c r="H13" s="3">
        <v>54.9</v>
      </c>
      <c r="I13" s="2">
        <v>67</v>
      </c>
      <c r="J13" s="2">
        <v>1.99999999999999</v>
      </c>
      <c r="K13" s="5">
        <f t="shared" si="3"/>
        <v>67.02984409947557</v>
      </c>
      <c r="L13" s="2">
        <f t="shared" si="4"/>
        <v>0.029841884667109225</v>
      </c>
      <c r="M13" s="5">
        <f t="shared" si="5"/>
        <v>1.7098140441415222</v>
      </c>
      <c r="N13" s="17">
        <f t="shared" si="6"/>
        <v>8.037263215796774</v>
      </c>
      <c r="O13" s="32">
        <f t="shared" si="7"/>
        <v>4.259999999999998</v>
      </c>
      <c r="P13" s="2">
        <f t="shared" si="8"/>
        <v>-6.2726115210559925</v>
      </c>
      <c r="Q13" s="2"/>
      <c r="R13" s="2">
        <f t="shared" si="10"/>
        <v>2.6653976637484202</v>
      </c>
      <c r="S13" s="41">
        <f t="shared" si="11"/>
        <v>4.678524520756033</v>
      </c>
    </row>
    <row r="14" spans="1:19" ht="12">
      <c r="A14" t="s">
        <v>107</v>
      </c>
      <c r="B14">
        <v>96.44</v>
      </c>
      <c r="C14">
        <v>0.17</v>
      </c>
      <c r="D14">
        <v>2.22</v>
      </c>
      <c r="E14" s="35">
        <f t="shared" si="0"/>
        <v>2.2264994947226016</v>
      </c>
      <c r="F14" s="36">
        <f t="shared" si="1"/>
        <v>1.4943689067481454</v>
      </c>
      <c r="G14" s="35">
        <f t="shared" si="2"/>
        <v>85.62103139224762</v>
      </c>
      <c r="H14" s="29">
        <v>96.9</v>
      </c>
      <c r="I14" s="36">
        <v>1</v>
      </c>
      <c r="J14" s="36">
        <v>1</v>
      </c>
      <c r="K14" s="35">
        <f t="shared" si="3"/>
        <v>1.4142135623730951</v>
      </c>
      <c r="L14" s="36">
        <f t="shared" si="4"/>
        <v>0.7853981633974483</v>
      </c>
      <c r="M14" s="35">
        <f t="shared" si="5"/>
        <v>45</v>
      </c>
      <c r="N14" s="29">
        <f t="shared" si="6"/>
        <v>1.5456066770042136</v>
      </c>
      <c r="O14" s="43">
        <f t="shared" si="7"/>
        <v>0.46000000000000796</v>
      </c>
      <c r="P14" s="30">
        <f t="shared" si="8"/>
        <v>-0.8122859323495064</v>
      </c>
      <c r="Q14" s="2"/>
      <c r="R14" s="30">
        <f t="shared" si="10"/>
        <v>1.2318650754474263</v>
      </c>
      <c r="S14" s="41">
        <f t="shared" si="11"/>
        <v>1.4757021862154722</v>
      </c>
    </row>
    <row r="15" spans="1:19" ht="12">
      <c r="A15" t="s">
        <v>108</v>
      </c>
      <c r="B15">
        <v>66.19</v>
      </c>
      <c r="C15">
        <v>6.18</v>
      </c>
      <c r="D15">
        <v>6.61</v>
      </c>
      <c r="E15" s="37">
        <f t="shared" si="0"/>
        <v>9.04900547021605</v>
      </c>
      <c r="F15" s="30">
        <f t="shared" si="1"/>
        <v>0.8190055206559398</v>
      </c>
      <c r="G15" s="37">
        <f t="shared" si="2"/>
        <v>46.925559731499916</v>
      </c>
      <c r="H15" s="31">
        <v>64.7</v>
      </c>
      <c r="I15" s="30">
        <v>8</v>
      </c>
      <c r="J15" s="30">
        <v>5</v>
      </c>
      <c r="K15" s="37">
        <f t="shared" si="3"/>
        <v>9.433981132056603</v>
      </c>
      <c r="L15" s="30">
        <f t="shared" si="4"/>
        <v>0.5585993153435624</v>
      </c>
      <c r="M15" s="37">
        <f t="shared" si="5"/>
        <v>32.005383208083494</v>
      </c>
      <c r="N15" s="31">
        <f t="shared" si="6"/>
        <v>2.850368397242712</v>
      </c>
      <c r="O15" s="32">
        <f t="shared" si="7"/>
        <v>-1.4899999999999949</v>
      </c>
      <c r="P15" s="30">
        <f t="shared" si="8"/>
        <v>0.3849756618405529</v>
      </c>
      <c r="Q15" s="2"/>
      <c r="R15" s="30">
        <f t="shared" si="10"/>
        <v>2.3992277382087828</v>
      </c>
      <c r="S15" s="41">
        <f t="shared" si="11"/>
        <v>2.599529260121987</v>
      </c>
    </row>
    <row r="16" spans="1:19" ht="12">
      <c r="A16" t="s">
        <v>26</v>
      </c>
      <c r="B16">
        <v>23.28</v>
      </c>
      <c r="C16">
        <v>-1.88</v>
      </c>
      <c r="D16">
        <v>-7.44</v>
      </c>
      <c r="E16" s="37">
        <f t="shared" si="0"/>
        <v>7.67385170562997</v>
      </c>
      <c r="F16" s="30">
        <f t="shared" si="1"/>
        <v>-1.8183034295399574</v>
      </c>
      <c r="G16" s="37">
        <f t="shared" si="2"/>
        <v>255.81888761319718</v>
      </c>
      <c r="H16" s="31">
        <v>28.2</v>
      </c>
      <c r="I16" s="30">
        <v>1.99999999999999</v>
      </c>
      <c r="J16" s="30">
        <v>-6</v>
      </c>
      <c r="K16" s="37">
        <f t="shared" si="3"/>
        <v>6.3245553203367555</v>
      </c>
      <c r="L16" s="30">
        <f t="shared" si="4"/>
        <v>-1.249045772398256</v>
      </c>
      <c r="M16" s="37">
        <f t="shared" si="5"/>
        <v>288.4349488229219</v>
      </c>
      <c r="N16" s="31">
        <f t="shared" si="6"/>
        <v>6.429183462929013</v>
      </c>
      <c r="O16" s="32">
        <f t="shared" si="7"/>
        <v>4.919999999999998</v>
      </c>
      <c r="P16" s="30">
        <f t="shared" si="8"/>
        <v>-1.349296385293215</v>
      </c>
      <c r="Q16" s="2"/>
      <c r="R16" s="30">
        <f t="shared" si="10"/>
        <v>3.9124671582819186</v>
      </c>
      <c r="S16" s="41">
        <f t="shared" si="11"/>
        <v>6.1255684847708745</v>
      </c>
    </row>
    <row r="17" spans="1:19" ht="12">
      <c r="A17" t="s">
        <v>70</v>
      </c>
      <c r="B17">
        <v>75.23</v>
      </c>
      <c r="C17">
        <v>0.24</v>
      </c>
      <c r="D17">
        <v>1.63</v>
      </c>
      <c r="E17" s="35">
        <f t="shared" si="0"/>
        <v>1.647573974060042</v>
      </c>
      <c r="F17" s="36">
        <f t="shared" si="1"/>
        <v>1.4246074530487214</v>
      </c>
      <c r="G17" s="35">
        <f t="shared" si="2"/>
        <v>81.62399452257331</v>
      </c>
      <c r="H17" s="29">
        <v>73.2999999999999</v>
      </c>
      <c r="I17" s="36">
        <v>6.12323399573676E-17</v>
      </c>
      <c r="J17" s="36">
        <v>1</v>
      </c>
      <c r="K17" s="35">
        <f t="shared" si="3"/>
        <v>1</v>
      </c>
      <c r="L17" s="36">
        <f t="shared" si="4"/>
        <v>1.5707963267948966</v>
      </c>
      <c r="M17" s="35">
        <f t="shared" si="5"/>
        <v>90</v>
      </c>
      <c r="N17" s="29">
        <f t="shared" si="6"/>
        <v>2.044358089963793</v>
      </c>
      <c r="O17" s="43">
        <f t="shared" si="7"/>
        <v>-1.9300000000001063</v>
      </c>
      <c r="P17" s="30">
        <f t="shared" si="8"/>
        <v>-0.6475739740600419</v>
      </c>
      <c r="Q17" s="2"/>
      <c r="R17" s="30">
        <f t="shared" si="10"/>
        <v>0.18747786034645275</v>
      </c>
      <c r="S17" s="41">
        <f t="shared" si="11"/>
        <v>2.0302297345252285</v>
      </c>
    </row>
    <row r="18" spans="1:19" ht="12">
      <c r="A18" t="s">
        <v>51</v>
      </c>
      <c r="B18">
        <v>21.99</v>
      </c>
      <c r="C18">
        <v>0.56</v>
      </c>
      <c r="D18">
        <v>-0.18</v>
      </c>
      <c r="E18" s="37">
        <f t="shared" si="0"/>
        <v>0.5882176467941097</v>
      </c>
      <c r="F18" s="30">
        <f t="shared" si="1"/>
        <v>-0.3109982806055409</v>
      </c>
      <c r="G18" s="37">
        <f t="shared" si="2"/>
        <v>342.1811110854772</v>
      </c>
      <c r="H18" s="31">
        <v>27.8</v>
      </c>
      <c r="I18" s="30">
        <v>-1.83697019872102E-16</v>
      </c>
      <c r="J18" s="30">
        <v>-1</v>
      </c>
      <c r="K18" s="37">
        <f t="shared" si="3"/>
        <v>1</v>
      </c>
      <c r="L18" s="30">
        <f t="shared" si="4"/>
        <v>-1.5707963267948968</v>
      </c>
      <c r="M18" s="37">
        <f t="shared" si="5"/>
        <v>270</v>
      </c>
      <c r="N18" s="31">
        <f t="shared" si="6"/>
        <v>5.894242953933951</v>
      </c>
      <c r="O18" s="32">
        <f t="shared" si="7"/>
        <v>5.810000000000002</v>
      </c>
      <c r="P18" s="30">
        <f t="shared" si="8"/>
        <v>0.4117823532058903</v>
      </c>
      <c r="Q18" s="2"/>
      <c r="R18" s="30">
        <f t="shared" si="10"/>
        <v>0.9035680901781669</v>
      </c>
      <c r="S18" s="41">
        <f t="shared" si="11"/>
        <v>5.892304198314481</v>
      </c>
    </row>
    <row r="19" spans="1:19" ht="12">
      <c r="A19" s="4"/>
      <c r="E19" s="28"/>
      <c r="H19" s="3"/>
      <c r="I19" s="2"/>
      <c r="J19" s="2" t="s">
        <v>139</v>
      </c>
      <c r="K19" s="5"/>
      <c r="L19" s="2" t="s">
        <v>71</v>
      </c>
      <c r="M19" s="5" t="e">
        <f>#REF!-#REF!</f>
        <v>#REF!</v>
      </c>
      <c r="N19" s="16">
        <f>AVERAGE(N2:N18)</f>
        <v>5.903730364994774</v>
      </c>
      <c r="O19" s="46">
        <f>AVERAGE(O2:O18)</f>
        <v>0.17588235294116614</v>
      </c>
      <c r="P19" s="1">
        <f>AVERAGE(P2:P18)</f>
        <v>-2.2272994698782</v>
      </c>
      <c r="Q19" s="1"/>
      <c r="R19" s="1">
        <f>AVERAGE(R2:R18)</f>
        <v>2.9737809967806226</v>
      </c>
      <c r="S19" s="42">
        <f>AVERAGE(S2:S18)</f>
        <v>3.6455867707601546</v>
      </c>
    </row>
    <row r="20" spans="5:19" ht="12">
      <c r="E20" s="27"/>
      <c r="H20" s="3"/>
      <c r="I20" s="2"/>
      <c r="J20" s="2"/>
      <c r="K20" s="5"/>
      <c r="L20" s="2" t="s">
        <v>72</v>
      </c>
      <c r="M20" s="2" t="e">
        <f>$G$19-M19</f>
        <v>#REF!</v>
      </c>
      <c r="N20" s="2" t="e">
        <f>AVERAGE(#REF!)</f>
        <v>#REF!</v>
      </c>
      <c r="O20" s="33"/>
      <c r="P20" s="5" t="e">
        <f>(#REF!-#REF!)/M19</f>
        <v>#REF!</v>
      </c>
      <c r="Q20" s="5"/>
      <c r="S20" s="42"/>
    </row>
    <row r="21" spans="5:19" ht="12">
      <c r="E21" s="27"/>
      <c r="O21" s="47"/>
      <c r="S21" s="40"/>
    </row>
    <row r="22" spans="1:18" ht="12">
      <c r="A22" s="27"/>
      <c r="E22" s="47"/>
      <c r="H22" s="40"/>
      <c r="I22" s="40"/>
      <c r="J22" s="40"/>
      <c r="K22" s="40"/>
      <c r="L22" s="40"/>
      <c r="R22" s="47"/>
    </row>
    <row r="23" spans="1:18" ht="12">
      <c r="A23" s="27"/>
      <c r="E23" s="47"/>
      <c r="H23" s="40"/>
      <c r="I23" s="40"/>
      <c r="J23" s="40"/>
      <c r="K23" s="40"/>
      <c r="L23" s="40"/>
      <c r="R23" s="47"/>
    </row>
    <row r="24" spans="1:247" s="52" customFormat="1" ht="1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 Fred</dc:creator>
  <cp:keywords/>
  <dc:description/>
  <cp:lastModifiedBy>Lab</cp:lastModifiedBy>
  <cp:lastPrinted>2004-09-17T11:20:50Z</cp:lastPrinted>
  <dcterms:created xsi:type="dcterms:W3CDTF">2002-11-22T22:59:30Z</dcterms:created>
  <dcterms:modified xsi:type="dcterms:W3CDTF">2005-03-06T18:58:29Z</dcterms:modified>
  <cp:category/>
  <cp:version/>
  <cp:contentType/>
  <cp:contentStatus/>
</cp:coreProperties>
</file>